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Quantity Takeoff" sheetId="2" state="visible" r:id="rId4"/>
  </sheets>
  <definedNames>
    <definedName function="false" hidden="false" localSheetId="1" name="_xlnm.Print_Titles" vbProcedure="false">'Quantity Takeoff'!$9:$9</definedName>
    <definedName function="false" hidden="true" localSheetId="1" name="_xlnm._FilterDatabase" vbProcedure="false">'Quantity Takeoff'!$A$9:$J$86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<sst xmlns="http://schemas.openxmlformats.org/spreadsheetml/2006/main" count="415" uniqueCount="139">
  <si>
    <t xml:space="preserve">ABLE ESTIMATING LLC</t>
  </si>
  <si>
    <t xml:space="preserve">Accuracy • Ability • On Time   |   ableestimating.com   |   (786) 887-6161   |   hire@ableestimating.com</t>
  </si>
  <si>
    <t xml:space="preserve">Quantity Takeoff Summary</t>
  </si>
  <si>
    <t xml:space="preserve">Project:</t>
  </si>
  <si>
    <t xml:space="preserve">Residential Renovation &amp; Second-Floor Addition</t>
  </si>
  <si>
    <t xml:space="preserve">Location:</t>
  </si>
  <si>
    <t xml:space="preserve">Florida</t>
  </si>
  <si>
    <t xml:space="preserve">Scope:</t>
  </si>
  <si>
    <t xml:space="preserve">Complete GC takeoff – concrete, framing, roofing, openings, finishes, specialties &amp; MEP</t>
  </si>
  <si>
    <t xml:space="preserve">Deliverable:</t>
  </si>
  <si>
    <t xml:space="preserve">Itemized quantity takeoff – quantities only</t>
  </si>
  <si>
    <t xml:space="preserve">CSI Division</t>
  </si>
  <si>
    <t xml:space="preserve">Line Items</t>
  </si>
  <si>
    <t xml:space="preserve">Each (EA)</t>
  </si>
  <si>
    <t xml:space="preserve">Linear Ft (LF)</t>
  </si>
  <si>
    <t xml:space="preserve">Square Ft (SF)</t>
  </si>
  <si>
    <t xml:space="preserve">Cubic Yd (CY)</t>
  </si>
  <si>
    <t xml:space="preserve">Key Items</t>
  </si>
  <si>
    <t xml:space="preserve">03 – Concrete</t>
  </si>
  <si>
    <t xml:space="preserve">Concrete Footing, 4" Thick Concrete Slab</t>
  </si>
  <si>
    <t xml:space="preserve">06 – Wood, Plastics &amp; Composites</t>
  </si>
  <si>
    <t xml:space="preserve">Post, Beams, Flooring Framing, Stair</t>
  </si>
  <si>
    <t xml:space="preserve">07 – Thermal &amp; Moisture Protection</t>
  </si>
  <si>
    <t xml:space="preserve">Roofing</t>
  </si>
  <si>
    <t xml:space="preserve">08 – Openings</t>
  </si>
  <si>
    <t xml:space="preserve">Doors, Windows</t>
  </si>
  <si>
    <t xml:space="preserve">09 – Finishes</t>
  </si>
  <si>
    <t xml:space="preserve">Stud Exterior Wall, Stud Wall, Parapet Wall, Floor Finishes, Wall Finishes, …</t>
  </si>
  <si>
    <t xml:space="preserve">10 – Specialties</t>
  </si>
  <si>
    <t xml:space="preserve">Counter Top, Guard Rail @ Bridge, Guard Rail @ Deck, Shower Enclosure, 12" Deep Closet</t>
  </si>
  <si>
    <t xml:space="preserve">22 – Plumbing</t>
  </si>
  <si>
    <t xml:space="preserve">Fixtures</t>
  </si>
  <si>
    <t xml:space="preserve">23 – HVAC</t>
  </si>
  <si>
    <t xml:space="preserve">Ducting, Connections &amp;…</t>
  </si>
  <si>
    <t xml:space="preserve">26 – Electrical</t>
  </si>
  <si>
    <t xml:space="preserve">Wiring, Conduits &amp; Accessories</t>
  </si>
  <si>
    <t xml:space="preserve">Total</t>
  </si>
  <si>
    <t xml:space="preserve">What's included in our takeoffs</t>
  </si>
  <si>
    <t xml:space="preserve">• Itemized quantities by CSI division, floor level, category and size</t>
  </si>
  <si>
    <t xml:space="preserve">• Color-coded marked-up drawings in PlanSwift / Bluebeam Revu</t>
  </si>
  <si>
    <t xml:space="preserve">• Specs pulled from plans and schedules (types, sizes, materials, models)</t>
  </si>
  <si>
    <t xml:space="preserve">• Waste factors applied where needed</t>
  </si>
  <si>
    <t xml:space="preserve">• Optional: full pricing with material, labor, overhead &amp; profit</t>
  </si>
  <si>
    <t xml:space="preserve">Takeoffs delivered in 24–48 hours  •  Start with a $200 trial project  •  ableestimating.com</t>
  </si>
  <si>
    <t xml:space="preserve">Detailed Quantity Takeoff</t>
  </si>
  <si>
    <t xml:space="preserve">Item #</t>
  </si>
  <si>
    <t xml:space="preserve">Level</t>
  </si>
  <si>
    <t xml:space="preserve">Category</t>
  </si>
  <si>
    <t xml:space="preserve">Item Description</t>
  </si>
  <si>
    <t xml:space="preserve">Specification / Notes</t>
  </si>
  <si>
    <t xml:space="preserve">Qty</t>
  </si>
  <si>
    <t xml:space="preserve">Waste %</t>
  </si>
  <si>
    <t xml:space="preserve">Qty w/ Waste</t>
  </si>
  <si>
    <t xml:space="preserve">Unit</t>
  </si>
  <si>
    <t xml:space="preserve">03 – CONCRETE</t>
  </si>
  <si>
    <t xml:space="preserve">—</t>
  </si>
  <si>
    <t xml:space="preserve">General</t>
  </si>
  <si>
    <t xml:space="preserve">(24" x 24" x 12") Concrete Footing ( 9 EA)</t>
  </si>
  <si>
    <t xml:space="preserve">CY</t>
  </si>
  <si>
    <t xml:space="preserve">4" Thick Concrete Slab (Assumed)</t>
  </si>
  <si>
    <t xml:space="preserve">06 – WOOD, PLASTICS &amp; COMPOSITES</t>
  </si>
  <si>
    <t xml:space="preserve">Second Floor</t>
  </si>
  <si>
    <t xml:space="preserve">Post</t>
  </si>
  <si>
    <t xml:space="preserve">(6X6) P.T Post (9 EA)</t>
  </si>
  <si>
    <t xml:space="preserve">LF</t>
  </si>
  <si>
    <t xml:space="preserve">Beams</t>
  </si>
  <si>
    <t xml:space="preserve">(4X8) Wood Beam @ Deck (Assumed)</t>
  </si>
  <si>
    <t xml:space="preserve">(4X8) Wood Beam @ Bridge (Assumed)</t>
  </si>
  <si>
    <t xml:space="preserve">Flooring Framing</t>
  </si>
  <si>
    <t xml:space="preserve">(2X8) Tji Floor Joist @ 16" O.C (Assumed) (1657 SF)</t>
  </si>
  <si>
    <t xml:space="preserve">Stair</t>
  </si>
  <si>
    <t xml:space="preserve">3" Wide Stair</t>
  </si>
  <si>
    <t xml:space="preserve">(10") Tread 18 Ea; (7") Riser 19 Ea</t>
  </si>
  <si>
    <t xml:space="preserve">LOC</t>
  </si>
  <si>
    <t xml:space="preserve">3" Round Wide Stair</t>
  </si>
  <si>
    <t xml:space="preserve">(10") Tread 14 Ea; (7") Riser 15 Ea</t>
  </si>
  <si>
    <t xml:space="preserve">(36"-H) Painted Stair Guard Rail</t>
  </si>
  <si>
    <t xml:space="preserve">Painted Hand Rail</t>
  </si>
  <si>
    <t xml:space="preserve">07 – THERMAL &amp; MOISTURE PROTECTION</t>
  </si>
  <si>
    <t xml:space="preserve">Roofing (Assumed)</t>
  </si>
  <si>
    <t xml:space="preserve">Roof Asphalt Shingles</t>
  </si>
  <si>
    <t xml:space="preserve">SF</t>
  </si>
  <si>
    <t xml:space="preserve">#30 Felt Underlayment</t>
  </si>
  <si>
    <t xml:space="preserve">3/8" Thick Exterior Grade Plywood Or 7/16" Thick Osb</t>
  </si>
  <si>
    <t xml:space="preserve">Roof Rafters @ 16" O.C (Assumed) (1821 SF)</t>
  </si>
  <si>
    <t xml:space="preserve">08 – OPENINGS</t>
  </si>
  <si>
    <t xml:space="preserve">Doors</t>
  </si>
  <si>
    <t xml:space="preserve">(3'-0" X 6'-8") Single Leaf Door W/ Painted Frame</t>
  </si>
  <si>
    <t xml:space="preserve">EA</t>
  </si>
  <si>
    <t xml:space="preserve">Windows</t>
  </si>
  <si>
    <t xml:space="preserve">(9'-10" X 8'-6") Triple Sliding Window</t>
  </si>
  <si>
    <t xml:space="preserve">(9'-10" X 6'-6") Triple Sliding Window</t>
  </si>
  <si>
    <t xml:space="preserve">09 – FINISHES</t>
  </si>
  <si>
    <t xml:space="preserve">(2X6) Stud Exterior Wall (132 LF &amp; 9'-H)</t>
  </si>
  <si>
    <t xml:space="preserve">(5/8") Gypsum Wall Board</t>
  </si>
  <si>
    <t xml:space="preserve">(2x6) Wood Studs @ 16" O.C. (101 EA &amp; 1188 SF)</t>
  </si>
  <si>
    <t xml:space="preserve">Insulation</t>
  </si>
  <si>
    <t xml:space="preserve">Plywood Sheathing</t>
  </si>
  <si>
    <t xml:space="preserve">Top &amp; Bottom Plates</t>
  </si>
  <si>
    <t xml:space="preserve">Sealant (As Req.)</t>
  </si>
  <si>
    <t xml:space="preserve">(2X6) Stud Exterior Wall (13'-H)</t>
  </si>
  <si>
    <t xml:space="preserve">(2X6) Stud Exterior Wall (28 LF &amp; 13'-H)</t>
  </si>
  <si>
    <t xml:space="preserve">(2x6) Wood Studs @ 16" O.C. (23 EA &amp; 364 SF)</t>
  </si>
  <si>
    <t xml:space="preserve">(2X4) Stud Wall (43 LF &amp; 9'-H)</t>
  </si>
  <si>
    <t xml:space="preserve">(2x4) Wood Studs @ 16" O.C. (23 EA &amp; 387 SF)</t>
  </si>
  <si>
    <t xml:space="preserve">Moisture Board</t>
  </si>
  <si>
    <t xml:space="preserve">(2X4) Stud Wall (61 LF &amp; 9'-H)</t>
  </si>
  <si>
    <t xml:space="preserve">(2x4) Wood Studs @ 16" O.C. (47 EA &amp; 549 SF)</t>
  </si>
  <si>
    <t xml:space="preserve">Parapet Wall (185 LF &amp; 2'-H)</t>
  </si>
  <si>
    <t xml:space="preserve">(2x4) Wood Studs @ 16" O.C. (141 EA &amp; 1665 SF)</t>
  </si>
  <si>
    <t xml:space="preserve">Coping</t>
  </si>
  <si>
    <t xml:space="preserve">Floor Finishes</t>
  </si>
  <si>
    <t xml:space="preserve">Flooring @ Bath</t>
  </si>
  <si>
    <t xml:space="preserve">Flooring @ Master Bedroom</t>
  </si>
  <si>
    <t xml:space="preserve">Flooring @ Library</t>
  </si>
  <si>
    <t xml:space="preserve">Flooring @ Bridge</t>
  </si>
  <si>
    <t xml:space="preserve">Flooring @ Deck</t>
  </si>
  <si>
    <t xml:space="preserve">Wall Finishes</t>
  </si>
  <si>
    <t xml:space="preserve">Paint Finish (Assumed)</t>
  </si>
  <si>
    <t xml:space="preserve">Wall Tiles</t>
  </si>
  <si>
    <t xml:space="preserve">RCP</t>
  </si>
  <si>
    <t xml:space="preserve">5/8" Gypsum Board Ceiling (Assumed)</t>
  </si>
  <si>
    <t xml:space="preserve">Exterior Finishes</t>
  </si>
  <si>
    <t xml:space="preserve">Stucco (Assumed)</t>
  </si>
  <si>
    <t xml:space="preserve">10 – SPECIALTIES</t>
  </si>
  <si>
    <t xml:space="preserve">Counter Top</t>
  </si>
  <si>
    <t xml:space="preserve">(36"-H) Guard Rail @ Bridge</t>
  </si>
  <si>
    <t xml:space="preserve">(36"-H) Guard Rail @ Deck</t>
  </si>
  <si>
    <t xml:space="preserve">(4'-6" X 3'-6") Shower Enclosure</t>
  </si>
  <si>
    <t xml:space="preserve">(2'-6" X 5'-0") Shower Enclosure</t>
  </si>
  <si>
    <t xml:space="preserve">12" Deep Closet (Assumed)</t>
  </si>
  <si>
    <t xml:space="preserve">22 – PLUMBING</t>
  </si>
  <si>
    <t xml:space="preserve">Piping, Connections &amp; Accessories</t>
  </si>
  <si>
    <t xml:space="preserve">Water Closet</t>
  </si>
  <si>
    <t xml:space="preserve">Lavatory</t>
  </si>
  <si>
    <t xml:space="preserve">Shower Head W/ Shower Drain</t>
  </si>
  <si>
    <t xml:space="preserve">Ducting, Connections &amp; Accessories</t>
  </si>
  <si>
    <t xml:space="preserve">26 – ELECTRICAL</t>
  </si>
  <si>
    <t xml:space="preserve">Quantities taken off from the contract drawings using PlanSwift / Bluebeam Revu. 'Qty' is the net measured quantity; 'Qty w/ Waste' includes the waste factor shown ("-" = no waste applied). Pricing intentionally excluded from this sample.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</si>
</sst>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;\-"/>
    <numFmt numFmtId="166" formatCode="#,##0.00;\-#,##0.00;\-"/>
    <numFmt numFmtId="167" formatCode="0%;\-0%;\-"/>
    <numFmt numFmtId="168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4"/>
      <color rgb="FF1B2A4A"/>
      <name val="Arial"/>
      <family val="0"/>
      <charset val="1"/>
    </font>
    <font>
      <b val="true"/>
      <sz val="10"/>
      <color rgb="FF1B2A4A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b val="true"/>
      <sz val="10"/>
      <color rgb="FFC8202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C8202F"/>
        <bgColor rgb="FF993366"/>
      </patternFill>
    </fill>
    <fill>
      <patternFill patternType="solid">
        <fgColor rgb="FFEEF1F6"/>
        <bgColor rgb="FFF7F7F7"/>
      </patternFill>
    </fill>
    <fill>
      <patternFill patternType="solid">
        <fgColor rgb="FFF7F7F7"/>
        <bgColor rgb="FFEEF1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3D8"/>
      </left>
      <right style="thin">
        <color rgb="FFCFD3D8"/>
      </right>
      <top style="thin">
        <color rgb="FFCFD3D8"/>
      </top>
      <bottom style="thin">
        <color rgb="FFCF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B2A4A"/>
          <bgColor rgb="FF000000"/>
        </patternFill>
      </fill>
    </dxf>
    <dxf>
      <fill>
        <patternFill patternType="solid">
          <fgColor rgb="FFEEF1F6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EEF1F6"/>
      <rgbColor rgb="FF660066"/>
      <rgbColor rgb="FFFF8080"/>
      <rgbColor rgb="FF0066CC"/>
      <rgbColor rgb="FFCF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8202F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2"/>
    <col collapsed="false" customWidth="true" hidden="false" outlineLevel="0" max="6" min="3" style="1" width="14"/>
    <col collapsed="false" customWidth="true" hidden="false" outlineLevel="0" max="7" min="7" style="1" width="54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</row>
    <row r="5" customFormat="false" ht="15" hidden="false" customHeight="true" outlineLevel="0" collapsed="false">
      <c r="A5" s="5" t="s">
        <v>3</v>
      </c>
      <c r="B5" s="6" t="s">
        <v>4</v>
      </c>
      <c r="C5" s="6"/>
      <c r="D5" s="6"/>
      <c r="E5" s="6"/>
      <c r="F5" s="6"/>
      <c r="G5" s="6"/>
    </row>
    <row r="6" customFormat="false" ht="15" hidden="false" customHeight="true" outlineLevel="0" collapsed="false">
      <c r="A6" s="5" t="s">
        <v>5</v>
      </c>
      <c r="B6" s="6" t="s">
        <v>6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5" t="s">
        <v>7</v>
      </c>
      <c r="B7" s="6" t="s">
        <v>8</v>
      </c>
      <c r="C7" s="6"/>
      <c r="D7" s="6"/>
      <c r="E7" s="6"/>
      <c r="F7" s="6"/>
      <c r="G7" s="6"/>
    </row>
    <row r="8" customFormat="false" ht="15" hidden="false" customHeight="true" outlineLevel="0" collapsed="false">
      <c r="A8" s="5" t="s">
        <v>9</v>
      </c>
      <c r="B8" s="6" t="s">
        <v>10</v>
      </c>
      <c r="C8" s="6"/>
      <c r="D8" s="6"/>
      <c r="E8" s="6"/>
      <c r="F8" s="6"/>
      <c r="G8" s="6"/>
    </row>
    <row r="10" customFormat="false" ht="30" hidden="false" customHeight="true" outlineLevel="0" collapsed="false">
      <c r="A10" s="7" t="s">
        <v>11</v>
      </c>
      <c r="B10" s="7" t="s">
        <v>12</v>
      </c>
      <c r="C10" s="7" t="s">
        <v>13</v>
      </c>
      <c r="D10" s="7" t="s">
        <v>14</v>
      </c>
      <c r="E10" s="7" t="s">
        <v>15</v>
      </c>
      <c r="F10" s="7" t="s">
        <v>16</v>
      </c>
      <c r="G10" s="7" t="s">
        <v>17</v>
      </c>
    </row>
    <row r="11" customFormat="false" ht="19.5" hidden="false" customHeight="true" outlineLevel="0" collapsed="false">
      <c r="A11" s="8" t="s">
        <v>18</v>
      </c>
      <c r="B11" s="9" t="n">
        <f aca="false">COUNTIF('Quantity Takeoff'!$B$10:$B$86,A11)</f>
        <v>2</v>
      </c>
      <c r="C11" s="9" t="n">
        <f aca="false">SUMIFS('Quantity Takeoff'!$G$10:$G$86,'Quantity Takeoff'!$B$10:$B$86,A11,'Quantity Takeoff'!$J$10:$J$86,"EA")</f>
        <v>0</v>
      </c>
      <c r="D11" s="9" t="n">
        <f aca="false">SUMIFS('Quantity Takeoff'!$G$10:$G$86,'Quantity Takeoff'!$B$10:$B$86,A11,'Quantity Takeoff'!$J$10:$J$86,"LF")</f>
        <v>0</v>
      </c>
      <c r="E11" s="9" t="n">
        <f aca="false">SUMIFS('Quantity Takeoff'!$G$10:$G$86,'Quantity Takeoff'!$B$10:$B$86,A11,'Quantity Takeoff'!$J$10:$J$86,"SF")</f>
        <v>0</v>
      </c>
      <c r="F11" s="9" t="n">
        <f aca="false">SUMIFS('Quantity Takeoff'!$G$10:$G$86,'Quantity Takeoff'!$B$10:$B$86,A11,'Quantity Takeoff'!$J$10:$J$86,"CY")</f>
        <v>9.69333333333333</v>
      </c>
      <c r="G11" s="8" t="s">
        <v>19</v>
      </c>
    </row>
    <row r="12" customFormat="false" ht="19.5" hidden="false" customHeight="true" outlineLevel="0" collapsed="false">
      <c r="A12" s="8" t="s">
        <v>20</v>
      </c>
      <c r="B12" s="9" t="n">
        <f aca="false">COUNTIF('Quantity Takeoff'!$B$10:$B$86,A12)</f>
        <v>8</v>
      </c>
      <c r="C12" s="9" t="n">
        <f aca="false">SUMIFS('Quantity Takeoff'!$G$10:$G$86,'Quantity Takeoff'!$B$10:$B$86,A12,'Quantity Takeoff'!$J$10:$J$86,"EA")</f>
        <v>0</v>
      </c>
      <c r="D12" s="9" t="n">
        <f aca="false">SUMIFS('Quantity Takeoff'!$G$10:$G$86,'Quantity Takeoff'!$B$10:$B$86,A12,'Quantity Takeoff'!$J$10:$J$86,"LF")</f>
        <v>1609</v>
      </c>
      <c r="E12" s="9" t="n">
        <f aca="false">SUMIFS('Quantity Takeoff'!$G$10:$G$86,'Quantity Takeoff'!$B$10:$B$86,A12,'Quantity Takeoff'!$J$10:$J$86,"SF")</f>
        <v>0</v>
      </c>
      <c r="F12" s="9" t="n">
        <f aca="false">SUMIFS('Quantity Takeoff'!$G$10:$G$86,'Quantity Takeoff'!$B$10:$B$86,A12,'Quantity Takeoff'!$J$10:$J$86,"CY")</f>
        <v>0</v>
      </c>
      <c r="G12" s="8" t="s">
        <v>21</v>
      </c>
    </row>
    <row r="13" customFormat="false" ht="19.5" hidden="false" customHeight="true" outlineLevel="0" collapsed="false">
      <c r="A13" s="8" t="s">
        <v>22</v>
      </c>
      <c r="B13" s="9" t="n">
        <f aca="false">COUNTIF('Quantity Takeoff'!$B$10:$B$86,A13)</f>
        <v>4</v>
      </c>
      <c r="C13" s="9" t="n">
        <f aca="false">SUMIFS('Quantity Takeoff'!$G$10:$G$86,'Quantity Takeoff'!$B$10:$B$86,A13,'Quantity Takeoff'!$J$10:$J$86,"EA")</f>
        <v>0</v>
      </c>
      <c r="D13" s="9" t="n">
        <f aca="false">SUMIFS('Quantity Takeoff'!$G$10:$G$86,'Quantity Takeoff'!$B$10:$B$86,A13,'Quantity Takeoff'!$J$10:$J$86,"LF")</f>
        <v>1370</v>
      </c>
      <c r="E13" s="9" t="n">
        <f aca="false">SUMIFS('Quantity Takeoff'!$G$10:$G$86,'Quantity Takeoff'!$B$10:$B$86,A13,'Quantity Takeoff'!$J$10:$J$86,"SF")</f>
        <v>5463</v>
      </c>
      <c r="F13" s="9" t="n">
        <f aca="false">SUMIFS('Quantity Takeoff'!$G$10:$G$86,'Quantity Takeoff'!$B$10:$B$86,A13,'Quantity Takeoff'!$J$10:$J$86,"CY")</f>
        <v>0</v>
      </c>
      <c r="G13" s="8" t="s">
        <v>23</v>
      </c>
    </row>
    <row r="14" customFormat="false" ht="19.5" hidden="false" customHeight="true" outlineLevel="0" collapsed="false">
      <c r="A14" s="8" t="s">
        <v>24</v>
      </c>
      <c r="B14" s="9" t="n">
        <f aca="false">COUNTIF('Quantity Takeoff'!$B$10:$B$86,A14)</f>
        <v>3</v>
      </c>
      <c r="C14" s="9" t="n">
        <f aca="false">SUMIFS('Quantity Takeoff'!$G$10:$G$86,'Quantity Takeoff'!$B$10:$B$86,A14,'Quantity Takeoff'!$J$10:$J$86,"EA")</f>
        <v>11</v>
      </c>
      <c r="D14" s="9" t="n">
        <f aca="false">SUMIFS('Quantity Takeoff'!$G$10:$G$86,'Quantity Takeoff'!$B$10:$B$86,A14,'Quantity Takeoff'!$J$10:$J$86,"LF")</f>
        <v>0</v>
      </c>
      <c r="E14" s="9" t="n">
        <f aca="false">SUMIFS('Quantity Takeoff'!$G$10:$G$86,'Quantity Takeoff'!$B$10:$B$86,A14,'Quantity Takeoff'!$J$10:$J$86,"SF")</f>
        <v>0</v>
      </c>
      <c r="F14" s="9" t="n">
        <f aca="false">SUMIFS('Quantity Takeoff'!$G$10:$G$86,'Quantity Takeoff'!$B$10:$B$86,A14,'Quantity Takeoff'!$J$10:$J$86,"CY")</f>
        <v>0</v>
      </c>
      <c r="G14" s="8" t="s">
        <v>25</v>
      </c>
    </row>
    <row r="15" customFormat="false" ht="27.75" hidden="false" customHeight="true" outlineLevel="0" collapsed="false">
      <c r="A15" s="8" t="s">
        <v>26</v>
      </c>
      <c r="B15" s="9" t="n">
        <f aca="false">COUNTIF('Quantity Takeoff'!$B$10:$B$86,A15)</f>
        <v>39</v>
      </c>
      <c r="C15" s="9" t="n">
        <f aca="false">SUMIFS('Quantity Takeoff'!$G$10:$G$86,'Quantity Takeoff'!$B$10:$B$86,A15,'Quantity Takeoff'!$J$10:$J$86,"EA")</f>
        <v>0</v>
      </c>
      <c r="D15" s="9" t="n">
        <f aca="false">SUMIFS('Quantity Takeoff'!$G$10:$G$86,'Quantity Takeoff'!$B$10:$B$86,A15,'Quantity Takeoff'!$J$10:$J$86,"LF")</f>
        <v>3356</v>
      </c>
      <c r="E15" s="9" t="n">
        <f aca="false">SUMIFS('Quantity Takeoff'!$G$10:$G$86,'Quantity Takeoff'!$B$10:$B$86,A15,'Quantity Takeoff'!$J$10:$J$86,"SF")</f>
        <v>25042</v>
      </c>
      <c r="F15" s="9" t="n">
        <f aca="false">SUMIFS('Quantity Takeoff'!$G$10:$G$86,'Quantity Takeoff'!$B$10:$B$86,A15,'Quantity Takeoff'!$J$10:$J$86,"CY")</f>
        <v>0</v>
      </c>
      <c r="G15" s="8" t="s">
        <v>27</v>
      </c>
    </row>
    <row r="16" customFormat="false" ht="27.75" hidden="false" customHeight="true" outlineLevel="0" collapsed="false">
      <c r="A16" s="8" t="s">
        <v>28</v>
      </c>
      <c r="B16" s="9" t="n">
        <f aca="false">COUNTIF('Quantity Takeoff'!$B$10:$B$86,A16)</f>
        <v>6</v>
      </c>
      <c r="C16" s="9" t="n">
        <f aca="false">SUMIFS('Quantity Takeoff'!$G$10:$G$86,'Quantity Takeoff'!$B$10:$B$86,A16,'Quantity Takeoff'!$J$10:$J$86,"EA")</f>
        <v>2</v>
      </c>
      <c r="D16" s="9" t="n">
        <f aca="false">SUMIFS('Quantity Takeoff'!$G$10:$G$86,'Quantity Takeoff'!$B$10:$B$86,A16,'Quantity Takeoff'!$J$10:$J$86,"LF")</f>
        <v>189</v>
      </c>
      <c r="E16" s="9" t="n">
        <f aca="false">SUMIFS('Quantity Takeoff'!$G$10:$G$86,'Quantity Takeoff'!$B$10:$B$86,A16,'Quantity Takeoff'!$J$10:$J$86,"SF")</f>
        <v>24</v>
      </c>
      <c r="F16" s="9" t="n">
        <f aca="false">SUMIFS('Quantity Takeoff'!$G$10:$G$86,'Quantity Takeoff'!$B$10:$B$86,A16,'Quantity Takeoff'!$J$10:$J$86,"CY")</f>
        <v>0</v>
      </c>
      <c r="G16" s="8" t="s">
        <v>29</v>
      </c>
    </row>
    <row r="17" customFormat="false" ht="19.5" hidden="false" customHeight="true" outlineLevel="0" collapsed="false">
      <c r="A17" s="8" t="s">
        <v>30</v>
      </c>
      <c r="B17" s="9" t="n">
        <f aca="false">COUNTIF('Quantity Takeoff'!$B$10:$B$86,A17)</f>
        <v>4</v>
      </c>
      <c r="C17" s="9" t="n">
        <f aca="false">SUMIFS('Quantity Takeoff'!$G$10:$G$86,'Quantity Takeoff'!$B$10:$B$86,A17,'Quantity Takeoff'!$J$10:$J$86,"EA")</f>
        <v>7</v>
      </c>
      <c r="D17" s="9" t="n">
        <f aca="false">SUMIFS('Quantity Takeoff'!$G$10:$G$86,'Quantity Takeoff'!$B$10:$B$86,A17,'Quantity Takeoff'!$J$10:$J$86,"LF")</f>
        <v>0</v>
      </c>
      <c r="E17" s="9" t="n">
        <f aca="false">SUMIFS('Quantity Takeoff'!$G$10:$G$86,'Quantity Takeoff'!$B$10:$B$86,A17,'Quantity Takeoff'!$J$10:$J$86,"SF")</f>
        <v>1300</v>
      </c>
      <c r="F17" s="9" t="n">
        <f aca="false">SUMIFS('Quantity Takeoff'!$G$10:$G$86,'Quantity Takeoff'!$B$10:$B$86,A17,'Quantity Takeoff'!$J$10:$J$86,"CY")</f>
        <v>0</v>
      </c>
      <c r="G17" s="8" t="s">
        <v>31</v>
      </c>
    </row>
    <row r="18" customFormat="false" ht="19.5" hidden="false" customHeight="true" outlineLevel="0" collapsed="false">
      <c r="A18" s="8" t="s">
        <v>32</v>
      </c>
      <c r="B18" s="9" t="n">
        <f aca="false">COUNTIF('Quantity Takeoff'!$B$10:$B$86,A18)</f>
        <v>1</v>
      </c>
      <c r="C18" s="9" t="n">
        <f aca="false">SUMIFS('Quantity Takeoff'!$G$10:$G$86,'Quantity Takeoff'!$B$10:$B$86,A18,'Quantity Takeoff'!$J$10:$J$86,"EA")</f>
        <v>0</v>
      </c>
      <c r="D18" s="9" t="n">
        <f aca="false">SUMIFS('Quantity Takeoff'!$G$10:$G$86,'Quantity Takeoff'!$B$10:$B$86,A18,'Quantity Takeoff'!$J$10:$J$86,"LF")</f>
        <v>0</v>
      </c>
      <c r="E18" s="9" t="n">
        <f aca="false">SUMIFS('Quantity Takeoff'!$G$10:$G$86,'Quantity Takeoff'!$B$10:$B$86,A18,'Quantity Takeoff'!$J$10:$J$86,"SF")</f>
        <v>1300</v>
      </c>
      <c r="F18" s="9" t="n">
        <f aca="false">SUMIFS('Quantity Takeoff'!$G$10:$G$86,'Quantity Takeoff'!$B$10:$B$86,A18,'Quantity Takeoff'!$J$10:$J$86,"CY")</f>
        <v>0</v>
      </c>
      <c r="G18" s="8" t="s">
        <v>33</v>
      </c>
    </row>
    <row r="19" customFormat="false" ht="19.5" hidden="false" customHeight="true" outlineLevel="0" collapsed="false">
      <c r="A19" s="8" t="s">
        <v>34</v>
      </c>
      <c r="B19" s="9" t="n">
        <f aca="false">COUNTIF('Quantity Takeoff'!$B$10:$B$86,A19)</f>
        <v>1</v>
      </c>
      <c r="C19" s="9" t="n">
        <f aca="false">SUMIFS('Quantity Takeoff'!$G$10:$G$86,'Quantity Takeoff'!$B$10:$B$86,A19,'Quantity Takeoff'!$J$10:$J$86,"EA")</f>
        <v>0</v>
      </c>
      <c r="D19" s="9" t="n">
        <f aca="false">SUMIFS('Quantity Takeoff'!$G$10:$G$86,'Quantity Takeoff'!$B$10:$B$86,A19,'Quantity Takeoff'!$J$10:$J$86,"LF")</f>
        <v>0</v>
      </c>
      <c r="E19" s="9" t="n">
        <f aca="false">SUMIFS('Quantity Takeoff'!$G$10:$G$86,'Quantity Takeoff'!$B$10:$B$86,A19,'Quantity Takeoff'!$J$10:$J$86,"SF")</f>
        <v>1300</v>
      </c>
      <c r="F19" s="9" t="n">
        <f aca="false">SUMIFS('Quantity Takeoff'!$G$10:$G$86,'Quantity Takeoff'!$B$10:$B$86,A19,'Quantity Takeoff'!$J$10:$J$86,"CY")</f>
        <v>0</v>
      </c>
      <c r="G19" s="8" t="s">
        <v>35</v>
      </c>
    </row>
    <row r="20" customFormat="false" ht="21.75" hidden="false" customHeight="true" outlineLevel="0" collapsed="false">
      <c r="A20" s="10" t="s">
        <v>36</v>
      </c>
      <c r="B20" s="11" t="n">
        <f aca="false">SUM(B11:B19)</f>
        <v>68</v>
      </c>
      <c r="C20" s="11" t="n">
        <f aca="false">SUM(C11:C19)</f>
        <v>20</v>
      </c>
      <c r="D20" s="11" t="n">
        <f aca="false">SUM(D11:D19)</f>
        <v>6524</v>
      </c>
      <c r="E20" s="11" t="n">
        <f aca="false">SUM(E11:E19)</f>
        <v>34429</v>
      </c>
      <c r="F20" s="11" t="n">
        <f aca="false">SUM(F11:F19)</f>
        <v>9.69333333333333</v>
      </c>
      <c r="G20" s="10"/>
    </row>
    <row r="22" customFormat="false" ht="15" hidden="false" customHeight="true" outlineLevel="0" collapsed="false">
      <c r="A22" s="12" t="s">
        <v>37</v>
      </c>
      <c r="B22" s="12"/>
      <c r="C22" s="12"/>
      <c r="D22" s="12"/>
      <c r="E22" s="12"/>
      <c r="F22" s="12"/>
      <c r="G22" s="12"/>
    </row>
    <row r="23" customFormat="false" ht="15" hidden="false" customHeight="true" outlineLevel="0" collapsed="false">
      <c r="A23" s="13" t="s">
        <v>38</v>
      </c>
      <c r="B23" s="13"/>
      <c r="C23" s="13"/>
      <c r="D23" s="13"/>
      <c r="E23" s="13"/>
      <c r="F23" s="13"/>
      <c r="G23" s="13"/>
    </row>
    <row r="24" customFormat="false" ht="15" hidden="false" customHeight="true" outlineLevel="0" collapsed="false">
      <c r="A24" s="13" t="s">
        <v>39</v>
      </c>
      <c r="B24" s="13"/>
      <c r="C24" s="13"/>
      <c r="D24" s="13"/>
      <c r="E24" s="13"/>
      <c r="F24" s="13"/>
      <c r="G24" s="13"/>
    </row>
    <row r="25" customFormat="false" ht="15" hidden="false" customHeight="true" outlineLevel="0" collapsed="false">
      <c r="A25" s="13" t="s">
        <v>40</v>
      </c>
      <c r="B25" s="13"/>
      <c r="C25" s="13"/>
      <c r="D25" s="13"/>
      <c r="E25" s="13"/>
      <c r="F25" s="13"/>
      <c r="G25" s="13"/>
    </row>
    <row r="26" customFormat="false" ht="15" hidden="false" customHeight="true" outlineLevel="0" collapsed="false">
      <c r="A26" s="13" t="s">
        <v>41</v>
      </c>
      <c r="B26" s="13"/>
      <c r="C26" s="13"/>
      <c r="D26" s="13"/>
      <c r="E26" s="13"/>
      <c r="F26" s="13"/>
      <c r="G26" s="13"/>
    </row>
    <row r="27" customFormat="false" ht="15" hidden="false" customHeight="true" outlineLevel="0" collapsed="false">
      <c r="A27" s="13" t="s">
        <v>42</v>
      </c>
      <c r="B27" s="13"/>
      <c r="C27" s="13"/>
      <c r="D27" s="13"/>
      <c r="E27" s="13"/>
      <c r="F27" s="13"/>
      <c r="G27" s="13"/>
    </row>
    <row r="28" customFormat="false" ht="15" hidden="false" customHeight="true" outlineLevel="0" collapsed="false">
      <c r="A28" s="13"/>
      <c r="B28" s="13"/>
      <c r="C28" s="13"/>
      <c r="D28" s="13"/>
      <c r="E28" s="13"/>
      <c r="F28" s="13"/>
      <c r="G28" s="13"/>
    </row>
    <row r="29" customFormat="false" ht="15" hidden="false" customHeight="true" outlineLevel="0" collapsed="false">
      <c r="A29" s="14" t="s">
        <v>43</v>
      </c>
      <c r="B29" s="14"/>
      <c r="C29" s="14"/>
      <c r="D29" s="14"/>
      <c r="E29" s="14"/>
      <c r="F29" s="14"/>
      <c r="G29" s="14"/>
    </row>
  </sheetData>
  <mergeCells count="15">
    <mergeCell ref="A1:G1"/>
    <mergeCell ref="A2:G2"/>
    <mergeCell ref="A4:G4"/>
    <mergeCell ref="B5:G5"/>
    <mergeCell ref="B6:G6"/>
    <mergeCell ref="B7:G7"/>
    <mergeCell ref="B8:G8"/>
    <mergeCell ref="A22:G22"/>
    <mergeCell ref="A23:G23"/>
    <mergeCell ref="A24:G24"/>
    <mergeCell ref="A25:G25"/>
    <mergeCell ref="A26:G26"/>
    <mergeCell ref="A27:G27"/>
    <mergeCell ref="A28:G28"/>
    <mergeCell ref="A29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8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4"/>
    <col collapsed="false" customWidth="true" hidden="false" outlineLevel="0" max="3" min="3" style="1" width="13"/>
    <col collapsed="false" customWidth="true" hidden="false" outlineLevel="0" max="4" min="4" style="1" width="26"/>
    <col collapsed="false" customWidth="true" hidden="false" outlineLevel="0" max="5" min="5" style="1" width="46"/>
    <col collapsed="false" customWidth="true" hidden="false" outlineLevel="0" max="6" min="6" style="1" width="50"/>
    <col collapsed="false" customWidth="true" hidden="false" outlineLevel="0" max="7" min="7" style="1" width="11"/>
    <col collapsed="false" customWidth="true" hidden="false" outlineLevel="0" max="8" min="8" style="1" width="9"/>
    <col collapsed="false" customWidth="true" hidden="false" outlineLevel="0" max="9" min="9" style="1" width="12"/>
    <col collapsed="false" customWidth="true" hidden="false" outlineLevel="0" max="10" min="10" style="1" width="8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8" hidden="false" customHeight="true" outlineLevel="0" collapsed="false">
      <c r="A4" s="4" t="s">
        <v>44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15" hidden="false" customHeight="true" outlineLevel="0" collapsed="false">
      <c r="A5" s="15" t="s">
        <v>3</v>
      </c>
      <c r="B5" s="15"/>
      <c r="C5" s="6" t="s">
        <v>4</v>
      </c>
      <c r="D5" s="6"/>
      <c r="E5" s="6"/>
      <c r="F5" s="6"/>
      <c r="G5" s="6"/>
      <c r="H5" s="6"/>
    </row>
    <row r="6" customFormat="false" ht="15" hidden="false" customHeight="true" outlineLevel="0" collapsed="false">
      <c r="A6" s="15" t="s">
        <v>5</v>
      </c>
      <c r="B6" s="15"/>
      <c r="C6" s="6" t="s">
        <v>6</v>
      </c>
      <c r="D6" s="6"/>
      <c r="E6" s="6"/>
      <c r="F6" s="6"/>
      <c r="G6" s="6"/>
      <c r="H6" s="6"/>
    </row>
    <row r="7" customFormat="false" ht="15" hidden="false" customHeight="true" outlineLevel="0" collapsed="false">
      <c r="A7" s="15" t="s">
        <v>7</v>
      </c>
      <c r="B7" s="15"/>
      <c r="C7" s="6" t="s">
        <v>8</v>
      </c>
      <c r="D7" s="6"/>
      <c r="E7" s="6"/>
      <c r="F7" s="6"/>
      <c r="G7" s="6"/>
      <c r="H7" s="6"/>
    </row>
    <row r="9" customFormat="false" ht="30" hidden="false" customHeight="true" outlineLevel="0" collapsed="false">
      <c r="A9" s="7" t="s">
        <v>45</v>
      </c>
      <c r="B9" s="7" t="s">
        <v>11</v>
      </c>
      <c r="C9" s="7" t="s">
        <v>46</v>
      </c>
      <c r="D9" s="7" t="s">
        <v>47</v>
      </c>
      <c r="E9" s="7" t="s">
        <v>48</v>
      </c>
      <c r="F9" s="7" t="s">
        <v>49</v>
      </c>
      <c r="G9" s="7" t="s">
        <v>50</v>
      </c>
      <c r="H9" s="7" t="s">
        <v>51</v>
      </c>
      <c r="I9" s="7" t="s">
        <v>52</v>
      </c>
      <c r="J9" s="7" t="s">
        <v>53</v>
      </c>
    </row>
    <row r="10" customFormat="false" ht="19.5" hidden="false" customHeight="true" outlineLevel="0" collapsed="false">
      <c r="A10" s="16" t="s">
        <v>54</v>
      </c>
      <c r="B10" s="16"/>
      <c r="C10" s="16"/>
      <c r="D10" s="16"/>
      <c r="E10" s="16"/>
      <c r="F10" s="16"/>
      <c r="G10" s="16"/>
      <c r="H10" s="16"/>
      <c r="I10" s="16"/>
      <c r="J10" s="16"/>
    </row>
    <row r="11" customFormat="false" ht="18" hidden="false" customHeight="true" outlineLevel="0" collapsed="false">
      <c r="A11" s="17" t="n">
        <v>1</v>
      </c>
      <c r="B11" s="18" t="s">
        <v>18</v>
      </c>
      <c r="C11" s="17" t="s">
        <v>55</v>
      </c>
      <c r="D11" s="18" t="s">
        <v>56</v>
      </c>
      <c r="E11" s="18" t="s">
        <v>57</v>
      </c>
      <c r="F11" s="18"/>
      <c r="G11" s="19" t="n">
        <v>1.33333333333333</v>
      </c>
      <c r="H11" s="20" t="n">
        <v>0</v>
      </c>
      <c r="I11" s="21" t="n">
        <f aca="false">G11*(1+H11)</f>
        <v>1.33333333333333</v>
      </c>
      <c r="J11" s="17" t="s">
        <v>58</v>
      </c>
    </row>
    <row r="12" customFormat="false" ht="18" hidden="false" customHeight="true" outlineLevel="0" collapsed="false">
      <c r="A12" s="22" t="n">
        <v>2</v>
      </c>
      <c r="B12" s="23" t="s">
        <v>18</v>
      </c>
      <c r="C12" s="22" t="s">
        <v>55</v>
      </c>
      <c r="D12" s="23" t="s">
        <v>56</v>
      </c>
      <c r="E12" s="23" t="s">
        <v>59</v>
      </c>
      <c r="F12" s="23"/>
      <c r="G12" s="24" t="n">
        <v>8.36</v>
      </c>
      <c r="H12" s="25" t="n">
        <v>0</v>
      </c>
      <c r="I12" s="26" t="n">
        <f aca="false">G12*(1+H12)</f>
        <v>8.36</v>
      </c>
      <c r="J12" s="22" t="s">
        <v>58</v>
      </c>
    </row>
    <row r="13" customFormat="false" ht="19.5" hidden="false" customHeight="true" outlineLevel="0" collapsed="false">
      <c r="A13" s="16" t="s">
        <v>60</v>
      </c>
      <c r="B13" s="16"/>
      <c r="C13" s="16"/>
      <c r="D13" s="16"/>
      <c r="E13" s="16"/>
      <c r="F13" s="16"/>
      <c r="G13" s="16"/>
      <c r="H13" s="16"/>
      <c r="I13" s="16"/>
      <c r="J13" s="16"/>
    </row>
    <row r="14" customFormat="false" ht="18" hidden="false" customHeight="true" outlineLevel="0" collapsed="false">
      <c r="A14" s="17" t="n">
        <v>3</v>
      </c>
      <c r="B14" s="18" t="s">
        <v>20</v>
      </c>
      <c r="C14" s="17" t="s">
        <v>61</v>
      </c>
      <c r="D14" s="18" t="s">
        <v>62</v>
      </c>
      <c r="E14" s="18" t="s">
        <v>63</v>
      </c>
      <c r="F14" s="18"/>
      <c r="G14" s="27" t="n">
        <v>110</v>
      </c>
      <c r="H14" s="20" t="n">
        <v>0</v>
      </c>
      <c r="I14" s="21" t="n">
        <f aca="false">G14*(1+H14)</f>
        <v>110</v>
      </c>
      <c r="J14" s="17" t="s">
        <v>64</v>
      </c>
    </row>
    <row r="15" customFormat="false" ht="18" hidden="false" customHeight="true" outlineLevel="0" collapsed="false">
      <c r="A15" s="22" t="n">
        <v>4</v>
      </c>
      <c r="B15" s="23" t="s">
        <v>20</v>
      </c>
      <c r="C15" s="22" t="s">
        <v>61</v>
      </c>
      <c r="D15" s="23" t="s">
        <v>65</v>
      </c>
      <c r="E15" s="23" t="s">
        <v>66</v>
      </c>
      <c r="F15" s="23"/>
      <c r="G15" s="28" t="n">
        <v>127</v>
      </c>
      <c r="H15" s="25" t="n">
        <v>0</v>
      </c>
      <c r="I15" s="26" t="n">
        <f aca="false">G15*(1+H15)</f>
        <v>127</v>
      </c>
      <c r="J15" s="22" t="s">
        <v>64</v>
      </c>
    </row>
    <row r="16" customFormat="false" ht="18" hidden="false" customHeight="true" outlineLevel="0" collapsed="false">
      <c r="A16" s="17" t="n">
        <v>5</v>
      </c>
      <c r="B16" s="18" t="s">
        <v>20</v>
      </c>
      <c r="C16" s="17" t="s">
        <v>61</v>
      </c>
      <c r="D16" s="18" t="s">
        <v>65</v>
      </c>
      <c r="E16" s="18" t="s">
        <v>67</v>
      </c>
      <c r="F16" s="18"/>
      <c r="G16" s="27" t="n">
        <v>38</v>
      </c>
      <c r="H16" s="20" t="n">
        <v>0</v>
      </c>
      <c r="I16" s="21" t="n">
        <f aca="false">G16*(1+H16)</f>
        <v>38</v>
      </c>
      <c r="J16" s="17" t="s">
        <v>64</v>
      </c>
    </row>
    <row r="17" customFormat="false" ht="27" hidden="false" customHeight="true" outlineLevel="0" collapsed="false">
      <c r="A17" s="22" t="n">
        <v>6</v>
      </c>
      <c r="B17" s="23" t="s">
        <v>20</v>
      </c>
      <c r="C17" s="22" t="s">
        <v>61</v>
      </c>
      <c r="D17" s="23" t="s">
        <v>68</v>
      </c>
      <c r="E17" s="23" t="s">
        <v>69</v>
      </c>
      <c r="F17" s="23"/>
      <c r="G17" s="28" t="n">
        <v>1250</v>
      </c>
      <c r="H17" s="25" t="n">
        <v>0</v>
      </c>
      <c r="I17" s="26" t="n">
        <f aca="false">G17*(1+H17)</f>
        <v>1250</v>
      </c>
      <c r="J17" s="22" t="s">
        <v>64</v>
      </c>
    </row>
    <row r="18" customFormat="false" ht="18" hidden="false" customHeight="true" outlineLevel="0" collapsed="false">
      <c r="A18" s="17" t="n">
        <v>7</v>
      </c>
      <c r="B18" s="18" t="s">
        <v>20</v>
      </c>
      <c r="C18" s="17" t="s">
        <v>61</v>
      </c>
      <c r="D18" s="18" t="s">
        <v>70</v>
      </c>
      <c r="E18" s="18" t="s">
        <v>71</v>
      </c>
      <c r="F18" s="18" t="s">
        <v>72</v>
      </c>
      <c r="G18" s="27" t="n">
        <v>1</v>
      </c>
      <c r="H18" s="20" t="n">
        <v>0</v>
      </c>
      <c r="I18" s="21" t="n">
        <f aca="false">G18*(1+H18)</f>
        <v>1</v>
      </c>
      <c r="J18" s="17" t="s">
        <v>73</v>
      </c>
    </row>
    <row r="19" customFormat="false" ht="18" hidden="false" customHeight="true" outlineLevel="0" collapsed="false">
      <c r="A19" s="22" t="n">
        <v>8</v>
      </c>
      <c r="B19" s="23" t="s">
        <v>20</v>
      </c>
      <c r="C19" s="22" t="s">
        <v>61</v>
      </c>
      <c r="D19" s="23" t="s">
        <v>70</v>
      </c>
      <c r="E19" s="23" t="s">
        <v>74</v>
      </c>
      <c r="F19" s="23" t="s">
        <v>75</v>
      </c>
      <c r="G19" s="28" t="n">
        <v>1</v>
      </c>
      <c r="H19" s="25" t="n">
        <v>0</v>
      </c>
      <c r="I19" s="26" t="n">
        <f aca="false">G19*(1+H19)</f>
        <v>1</v>
      </c>
      <c r="J19" s="22" t="s">
        <v>73</v>
      </c>
    </row>
    <row r="20" customFormat="false" ht="18" hidden="false" customHeight="true" outlineLevel="0" collapsed="false">
      <c r="A20" s="17" t="n">
        <v>9</v>
      </c>
      <c r="B20" s="18" t="s">
        <v>20</v>
      </c>
      <c r="C20" s="17" t="s">
        <v>61</v>
      </c>
      <c r="D20" s="18" t="s">
        <v>70</v>
      </c>
      <c r="E20" s="18" t="s">
        <v>76</v>
      </c>
      <c r="F20" s="18"/>
      <c r="G20" s="27" t="n">
        <v>42</v>
      </c>
      <c r="H20" s="20" t="n">
        <v>0</v>
      </c>
      <c r="I20" s="21" t="n">
        <f aca="false">G20*(1+H20)</f>
        <v>42</v>
      </c>
      <c r="J20" s="17" t="s">
        <v>64</v>
      </c>
    </row>
    <row r="21" customFormat="false" ht="18" hidden="false" customHeight="true" outlineLevel="0" collapsed="false">
      <c r="A21" s="22" t="n">
        <v>10</v>
      </c>
      <c r="B21" s="23" t="s">
        <v>20</v>
      </c>
      <c r="C21" s="22" t="s">
        <v>61</v>
      </c>
      <c r="D21" s="23" t="s">
        <v>70</v>
      </c>
      <c r="E21" s="23" t="s">
        <v>77</v>
      </c>
      <c r="F21" s="23"/>
      <c r="G21" s="28" t="n">
        <v>42</v>
      </c>
      <c r="H21" s="25" t="n">
        <v>0</v>
      </c>
      <c r="I21" s="26" t="n">
        <f aca="false">G21*(1+H21)</f>
        <v>42</v>
      </c>
      <c r="J21" s="22" t="s">
        <v>64</v>
      </c>
    </row>
    <row r="22" customFormat="false" ht="19.5" hidden="false" customHeight="true" outlineLevel="0" collapsed="false">
      <c r="A22" s="16" t="s">
        <v>78</v>
      </c>
      <c r="B22" s="16"/>
      <c r="C22" s="16"/>
      <c r="D22" s="16"/>
      <c r="E22" s="16"/>
      <c r="F22" s="16"/>
      <c r="G22" s="16"/>
      <c r="H22" s="16"/>
      <c r="I22" s="16"/>
      <c r="J22" s="16"/>
    </row>
    <row r="23" customFormat="false" ht="18" hidden="false" customHeight="true" outlineLevel="0" collapsed="false">
      <c r="A23" s="17" t="n">
        <v>11</v>
      </c>
      <c r="B23" s="18" t="s">
        <v>22</v>
      </c>
      <c r="C23" s="17" t="s">
        <v>55</v>
      </c>
      <c r="D23" s="18" t="s">
        <v>79</v>
      </c>
      <c r="E23" s="18" t="s">
        <v>80</v>
      </c>
      <c r="F23" s="18"/>
      <c r="G23" s="27" t="n">
        <v>1821</v>
      </c>
      <c r="H23" s="20" t="n">
        <v>0</v>
      </c>
      <c r="I23" s="21" t="n">
        <f aca="false">G23*(1+H23)</f>
        <v>1821</v>
      </c>
      <c r="J23" s="17" t="s">
        <v>81</v>
      </c>
    </row>
    <row r="24" customFormat="false" ht="18" hidden="false" customHeight="true" outlineLevel="0" collapsed="false">
      <c r="A24" s="22" t="n">
        <v>12</v>
      </c>
      <c r="B24" s="23" t="s">
        <v>22</v>
      </c>
      <c r="C24" s="22" t="s">
        <v>55</v>
      </c>
      <c r="D24" s="23" t="s">
        <v>79</v>
      </c>
      <c r="E24" s="23" t="s">
        <v>82</v>
      </c>
      <c r="F24" s="23"/>
      <c r="G24" s="28" t="n">
        <v>1821</v>
      </c>
      <c r="H24" s="25" t="n">
        <v>0</v>
      </c>
      <c r="I24" s="26" t="n">
        <f aca="false">G24*(1+H24)</f>
        <v>1821</v>
      </c>
      <c r="J24" s="22" t="s">
        <v>81</v>
      </c>
    </row>
    <row r="25" customFormat="false" ht="27" hidden="false" customHeight="true" outlineLevel="0" collapsed="false">
      <c r="A25" s="17" t="n">
        <v>13</v>
      </c>
      <c r="B25" s="18" t="s">
        <v>22</v>
      </c>
      <c r="C25" s="17" t="s">
        <v>55</v>
      </c>
      <c r="D25" s="18" t="s">
        <v>79</v>
      </c>
      <c r="E25" s="18" t="s">
        <v>83</v>
      </c>
      <c r="F25" s="18"/>
      <c r="G25" s="27" t="n">
        <v>1821</v>
      </c>
      <c r="H25" s="20" t="n">
        <v>0</v>
      </c>
      <c r="I25" s="21" t="n">
        <f aca="false">G25*(1+H25)</f>
        <v>1821</v>
      </c>
      <c r="J25" s="17" t="s">
        <v>81</v>
      </c>
    </row>
    <row r="26" customFormat="false" ht="18" hidden="false" customHeight="true" outlineLevel="0" collapsed="false">
      <c r="A26" s="22" t="n">
        <v>14</v>
      </c>
      <c r="B26" s="23" t="s">
        <v>22</v>
      </c>
      <c r="C26" s="22" t="s">
        <v>55</v>
      </c>
      <c r="D26" s="23" t="s">
        <v>79</v>
      </c>
      <c r="E26" s="23" t="s">
        <v>84</v>
      </c>
      <c r="F26" s="23"/>
      <c r="G26" s="28" t="n">
        <v>1370</v>
      </c>
      <c r="H26" s="25" t="n">
        <v>0</v>
      </c>
      <c r="I26" s="26" t="n">
        <f aca="false">G26*(1+H26)</f>
        <v>1370</v>
      </c>
      <c r="J26" s="22" t="s">
        <v>64</v>
      </c>
    </row>
    <row r="27" customFormat="false" ht="19.5" hidden="false" customHeight="true" outlineLevel="0" collapsed="false">
      <c r="A27" s="16" t="s">
        <v>85</v>
      </c>
      <c r="B27" s="16"/>
      <c r="C27" s="16"/>
      <c r="D27" s="16"/>
      <c r="E27" s="16"/>
      <c r="F27" s="16"/>
      <c r="G27" s="16"/>
      <c r="H27" s="16"/>
      <c r="I27" s="16"/>
      <c r="J27" s="16"/>
    </row>
    <row r="28" customFormat="false" ht="27" hidden="false" customHeight="true" outlineLevel="0" collapsed="false">
      <c r="A28" s="17" t="n">
        <v>15</v>
      </c>
      <c r="B28" s="18" t="s">
        <v>24</v>
      </c>
      <c r="C28" s="17" t="s">
        <v>61</v>
      </c>
      <c r="D28" s="18" t="s">
        <v>86</v>
      </c>
      <c r="E28" s="18" t="s">
        <v>87</v>
      </c>
      <c r="F28" s="18"/>
      <c r="G28" s="27" t="n">
        <v>7</v>
      </c>
      <c r="H28" s="20" t="n">
        <v>0</v>
      </c>
      <c r="I28" s="21" t="n">
        <f aca="false">G28*(1+H28)</f>
        <v>7</v>
      </c>
      <c r="J28" s="17" t="s">
        <v>88</v>
      </c>
    </row>
    <row r="29" customFormat="false" ht="18" hidden="false" customHeight="true" outlineLevel="0" collapsed="false">
      <c r="A29" s="22" t="n">
        <v>16</v>
      </c>
      <c r="B29" s="23" t="s">
        <v>24</v>
      </c>
      <c r="C29" s="22" t="s">
        <v>61</v>
      </c>
      <c r="D29" s="23" t="s">
        <v>89</v>
      </c>
      <c r="E29" s="23" t="s">
        <v>90</v>
      </c>
      <c r="F29" s="23"/>
      <c r="G29" s="28" t="n">
        <v>3</v>
      </c>
      <c r="H29" s="25" t="n">
        <v>0</v>
      </c>
      <c r="I29" s="26" t="n">
        <f aca="false">G29*(1+H29)</f>
        <v>3</v>
      </c>
      <c r="J29" s="22" t="s">
        <v>88</v>
      </c>
    </row>
    <row r="30" customFormat="false" ht="18" hidden="false" customHeight="true" outlineLevel="0" collapsed="false">
      <c r="A30" s="17" t="n">
        <v>17</v>
      </c>
      <c r="B30" s="18" t="s">
        <v>24</v>
      </c>
      <c r="C30" s="17" t="s">
        <v>61</v>
      </c>
      <c r="D30" s="18" t="s">
        <v>89</v>
      </c>
      <c r="E30" s="18" t="s">
        <v>91</v>
      </c>
      <c r="F30" s="18"/>
      <c r="G30" s="27" t="n">
        <v>1</v>
      </c>
      <c r="H30" s="20" t="n">
        <v>0</v>
      </c>
      <c r="I30" s="21" t="n">
        <f aca="false">G30*(1+H30)</f>
        <v>1</v>
      </c>
      <c r="J30" s="17" t="s">
        <v>88</v>
      </c>
    </row>
    <row r="31" customFormat="false" ht="19.5" hidden="false" customHeight="true" outlineLevel="0" collapsed="false">
      <c r="A31" s="16" t="s">
        <v>92</v>
      </c>
      <c r="B31" s="16"/>
      <c r="C31" s="16"/>
      <c r="D31" s="16"/>
      <c r="E31" s="16"/>
      <c r="F31" s="16"/>
      <c r="G31" s="16"/>
      <c r="H31" s="16"/>
      <c r="I31" s="16"/>
      <c r="J31" s="16"/>
    </row>
    <row r="32" customFormat="false" ht="27" hidden="false" customHeight="true" outlineLevel="0" collapsed="false">
      <c r="A32" s="22" t="n">
        <v>18</v>
      </c>
      <c r="B32" s="23" t="s">
        <v>26</v>
      </c>
      <c r="C32" s="22" t="s">
        <v>61</v>
      </c>
      <c r="D32" s="23" t="s">
        <v>93</v>
      </c>
      <c r="E32" s="23" t="s">
        <v>94</v>
      </c>
      <c r="F32" s="23"/>
      <c r="G32" s="28" t="n">
        <v>1188</v>
      </c>
      <c r="H32" s="25" t="n">
        <v>0</v>
      </c>
      <c r="I32" s="26" t="n">
        <f aca="false">G32*(1+H32)</f>
        <v>1188</v>
      </c>
      <c r="J32" s="22" t="s">
        <v>81</v>
      </c>
    </row>
    <row r="33" customFormat="false" ht="27" hidden="false" customHeight="true" outlineLevel="0" collapsed="false">
      <c r="A33" s="17" t="n">
        <v>19</v>
      </c>
      <c r="B33" s="18" t="s">
        <v>26</v>
      </c>
      <c r="C33" s="17" t="s">
        <v>61</v>
      </c>
      <c r="D33" s="18" t="s">
        <v>93</v>
      </c>
      <c r="E33" s="18" t="s">
        <v>95</v>
      </c>
      <c r="F33" s="18"/>
      <c r="G33" s="27" t="n">
        <v>1188</v>
      </c>
      <c r="H33" s="20" t="n">
        <v>0</v>
      </c>
      <c r="I33" s="21" t="n">
        <f aca="false">G33*(1+H33)</f>
        <v>1188</v>
      </c>
      <c r="J33" s="17" t="s">
        <v>81</v>
      </c>
    </row>
    <row r="34" customFormat="false" ht="27" hidden="false" customHeight="true" outlineLevel="0" collapsed="false">
      <c r="A34" s="22" t="n">
        <v>20</v>
      </c>
      <c r="B34" s="23" t="s">
        <v>26</v>
      </c>
      <c r="C34" s="22" t="s">
        <v>61</v>
      </c>
      <c r="D34" s="23" t="s">
        <v>93</v>
      </c>
      <c r="E34" s="23" t="s">
        <v>96</v>
      </c>
      <c r="F34" s="23"/>
      <c r="G34" s="28" t="n">
        <v>1188</v>
      </c>
      <c r="H34" s="25" t="n">
        <v>0</v>
      </c>
      <c r="I34" s="26" t="n">
        <f aca="false">G34*(1+H34)</f>
        <v>1188</v>
      </c>
      <c r="J34" s="22" t="s">
        <v>81</v>
      </c>
    </row>
    <row r="35" customFormat="false" ht="27" hidden="false" customHeight="true" outlineLevel="0" collapsed="false">
      <c r="A35" s="17" t="n">
        <v>21</v>
      </c>
      <c r="B35" s="18" t="s">
        <v>26</v>
      </c>
      <c r="C35" s="17" t="s">
        <v>61</v>
      </c>
      <c r="D35" s="18" t="s">
        <v>93</v>
      </c>
      <c r="E35" s="18" t="s">
        <v>97</v>
      </c>
      <c r="F35" s="18"/>
      <c r="G35" s="27" t="n">
        <v>1188</v>
      </c>
      <c r="H35" s="20" t="n">
        <v>0</v>
      </c>
      <c r="I35" s="21" t="n">
        <f aca="false">G35*(1+H35)</f>
        <v>1188</v>
      </c>
      <c r="J35" s="17" t="s">
        <v>81</v>
      </c>
    </row>
    <row r="36" customFormat="false" ht="27" hidden="false" customHeight="true" outlineLevel="0" collapsed="false">
      <c r="A36" s="22" t="n">
        <v>22</v>
      </c>
      <c r="B36" s="23" t="s">
        <v>26</v>
      </c>
      <c r="C36" s="22" t="s">
        <v>61</v>
      </c>
      <c r="D36" s="23" t="s">
        <v>93</v>
      </c>
      <c r="E36" s="23" t="s">
        <v>98</v>
      </c>
      <c r="F36" s="23"/>
      <c r="G36" s="28" t="n">
        <v>396</v>
      </c>
      <c r="H36" s="25" t="n">
        <v>0</v>
      </c>
      <c r="I36" s="26" t="n">
        <f aca="false">G36*(1+H36)</f>
        <v>396</v>
      </c>
      <c r="J36" s="22" t="s">
        <v>64</v>
      </c>
    </row>
    <row r="37" customFormat="false" ht="27" hidden="false" customHeight="true" outlineLevel="0" collapsed="false">
      <c r="A37" s="17" t="n">
        <v>23</v>
      </c>
      <c r="B37" s="18" t="s">
        <v>26</v>
      </c>
      <c r="C37" s="17" t="s">
        <v>61</v>
      </c>
      <c r="D37" s="18" t="s">
        <v>93</v>
      </c>
      <c r="E37" s="18" t="s">
        <v>99</v>
      </c>
      <c r="F37" s="18"/>
      <c r="G37" s="27" t="n">
        <v>528</v>
      </c>
      <c r="H37" s="20" t="n">
        <v>0</v>
      </c>
      <c r="I37" s="21" t="n">
        <f aca="false">G37*(1+H37)</f>
        <v>528</v>
      </c>
      <c r="J37" s="17" t="s">
        <v>64</v>
      </c>
    </row>
    <row r="38" customFormat="false" ht="27" hidden="false" customHeight="true" outlineLevel="0" collapsed="false">
      <c r="A38" s="22" t="n">
        <v>24</v>
      </c>
      <c r="B38" s="23" t="s">
        <v>26</v>
      </c>
      <c r="C38" s="22" t="s">
        <v>61</v>
      </c>
      <c r="D38" s="23" t="s">
        <v>93</v>
      </c>
      <c r="E38" s="23" t="s">
        <v>100</v>
      </c>
      <c r="F38" s="23"/>
      <c r="G38" s="28" t="n">
        <v>28</v>
      </c>
      <c r="H38" s="25" t="n">
        <v>0</v>
      </c>
      <c r="I38" s="26" t="n">
        <f aca="false">G38*(1+H38)</f>
        <v>28</v>
      </c>
      <c r="J38" s="22" t="s">
        <v>64</v>
      </c>
    </row>
    <row r="39" customFormat="false" ht="27" hidden="false" customHeight="true" outlineLevel="0" collapsed="false">
      <c r="A39" s="17" t="n">
        <v>25</v>
      </c>
      <c r="B39" s="18" t="s">
        <v>26</v>
      </c>
      <c r="C39" s="17" t="s">
        <v>61</v>
      </c>
      <c r="D39" s="18" t="s">
        <v>101</v>
      </c>
      <c r="E39" s="18" t="s">
        <v>94</v>
      </c>
      <c r="F39" s="18"/>
      <c r="G39" s="27" t="n">
        <v>364</v>
      </c>
      <c r="H39" s="20" t="n">
        <v>0</v>
      </c>
      <c r="I39" s="21" t="n">
        <f aca="false">G39*(1+H39)</f>
        <v>364</v>
      </c>
      <c r="J39" s="17" t="s">
        <v>81</v>
      </c>
    </row>
    <row r="40" customFormat="false" ht="27" hidden="false" customHeight="true" outlineLevel="0" collapsed="false">
      <c r="A40" s="22" t="n">
        <v>26</v>
      </c>
      <c r="B40" s="23" t="s">
        <v>26</v>
      </c>
      <c r="C40" s="22" t="s">
        <v>61</v>
      </c>
      <c r="D40" s="23" t="s">
        <v>101</v>
      </c>
      <c r="E40" s="23" t="s">
        <v>102</v>
      </c>
      <c r="F40" s="23"/>
      <c r="G40" s="28" t="n">
        <v>364</v>
      </c>
      <c r="H40" s="25" t="n">
        <v>0</v>
      </c>
      <c r="I40" s="26" t="n">
        <f aca="false">G40*(1+H40)</f>
        <v>364</v>
      </c>
      <c r="J40" s="22" t="s">
        <v>81</v>
      </c>
    </row>
    <row r="41" customFormat="false" ht="27" hidden="false" customHeight="true" outlineLevel="0" collapsed="false">
      <c r="A41" s="17" t="n">
        <v>27</v>
      </c>
      <c r="B41" s="18" t="s">
        <v>26</v>
      </c>
      <c r="C41" s="17" t="s">
        <v>61</v>
      </c>
      <c r="D41" s="18" t="s">
        <v>101</v>
      </c>
      <c r="E41" s="18" t="s">
        <v>96</v>
      </c>
      <c r="F41" s="18"/>
      <c r="G41" s="27" t="n">
        <v>364</v>
      </c>
      <c r="H41" s="20" t="n">
        <v>0</v>
      </c>
      <c r="I41" s="21" t="n">
        <f aca="false">G41*(1+H41)</f>
        <v>364</v>
      </c>
      <c r="J41" s="17" t="s">
        <v>81</v>
      </c>
    </row>
    <row r="42" customFormat="false" ht="27" hidden="false" customHeight="true" outlineLevel="0" collapsed="false">
      <c r="A42" s="22" t="n">
        <v>28</v>
      </c>
      <c r="B42" s="23" t="s">
        <v>26</v>
      </c>
      <c r="C42" s="22" t="s">
        <v>61</v>
      </c>
      <c r="D42" s="23" t="s">
        <v>101</v>
      </c>
      <c r="E42" s="23" t="s">
        <v>97</v>
      </c>
      <c r="F42" s="23"/>
      <c r="G42" s="28" t="n">
        <v>364</v>
      </c>
      <c r="H42" s="25" t="n">
        <v>0</v>
      </c>
      <c r="I42" s="26" t="n">
        <f aca="false">G42*(1+H42)</f>
        <v>364</v>
      </c>
      <c r="J42" s="22" t="s">
        <v>81</v>
      </c>
    </row>
    <row r="43" customFormat="false" ht="27" hidden="false" customHeight="true" outlineLevel="0" collapsed="false">
      <c r="A43" s="17" t="n">
        <v>29</v>
      </c>
      <c r="B43" s="18" t="s">
        <v>26</v>
      </c>
      <c r="C43" s="17" t="s">
        <v>61</v>
      </c>
      <c r="D43" s="18" t="s">
        <v>101</v>
      </c>
      <c r="E43" s="18" t="s">
        <v>98</v>
      </c>
      <c r="F43" s="18"/>
      <c r="G43" s="27" t="n">
        <v>84</v>
      </c>
      <c r="H43" s="20" t="n">
        <v>0</v>
      </c>
      <c r="I43" s="21" t="n">
        <f aca="false">G43*(1+H43)</f>
        <v>84</v>
      </c>
      <c r="J43" s="17" t="s">
        <v>64</v>
      </c>
    </row>
    <row r="44" customFormat="false" ht="27" hidden="false" customHeight="true" outlineLevel="0" collapsed="false">
      <c r="A44" s="22" t="n">
        <v>30</v>
      </c>
      <c r="B44" s="23" t="s">
        <v>26</v>
      </c>
      <c r="C44" s="22" t="s">
        <v>61</v>
      </c>
      <c r="D44" s="23" t="s">
        <v>101</v>
      </c>
      <c r="E44" s="23" t="s">
        <v>99</v>
      </c>
      <c r="F44" s="23"/>
      <c r="G44" s="28" t="n">
        <v>112</v>
      </c>
      <c r="H44" s="25" t="n">
        <v>0</v>
      </c>
      <c r="I44" s="26" t="n">
        <f aca="false">G44*(1+H44)</f>
        <v>112</v>
      </c>
      <c r="J44" s="22" t="s">
        <v>64</v>
      </c>
    </row>
    <row r="45" customFormat="false" ht="27" hidden="false" customHeight="true" outlineLevel="0" collapsed="false">
      <c r="A45" s="17" t="n">
        <v>31</v>
      </c>
      <c r="B45" s="18" t="s">
        <v>26</v>
      </c>
      <c r="C45" s="17" t="s">
        <v>61</v>
      </c>
      <c r="D45" s="18" t="s">
        <v>103</v>
      </c>
      <c r="E45" s="18" t="s">
        <v>94</v>
      </c>
      <c r="F45" s="18"/>
      <c r="G45" s="27" t="n">
        <v>387</v>
      </c>
      <c r="H45" s="20" t="n">
        <v>0</v>
      </c>
      <c r="I45" s="21" t="n">
        <f aca="false">G45*(1+H45)</f>
        <v>387</v>
      </c>
      <c r="J45" s="17" t="s">
        <v>81</v>
      </c>
    </row>
    <row r="46" customFormat="false" ht="27" hidden="false" customHeight="true" outlineLevel="0" collapsed="false">
      <c r="A46" s="22" t="n">
        <v>32</v>
      </c>
      <c r="B46" s="23" t="s">
        <v>26</v>
      </c>
      <c r="C46" s="22" t="s">
        <v>61</v>
      </c>
      <c r="D46" s="23" t="s">
        <v>103</v>
      </c>
      <c r="E46" s="23" t="s">
        <v>104</v>
      </c>
      <c r="F46" s="23"/>
      <c r="G46" s="28" t="n">
        <v>387</v>
      </c>
      <c r="H46" s="25" t="n">
        <v>0</v>
      </c>
      <c r="I46" s="26" t="n">
        <f aca="false">G46*(1+H46)</f>
        <v>387</v>
      </c>
      <c r="J46" s="22" t="s">
        <v>81</v>
      </c>
    </row>
    <row r="47" customFormat="false" ht="27" hidden="false" customHeight="true" outlineLevel="0" collapsed="false">
      <c r="A47" s="17" t="n">
        <v>33</v>
      </c>
      <c r="B47" s="18" t="s">
        <v>26</v>
      </c>
      <c r="C47" s="17" t="s">
        <v>61</v>
      </c>
      <c r="D47" s="18" t="s">
        <v>103</v>
      </c>
      <c r="E47" s="18" t="s">
        <v>96</v>
      </c>
      <c r="F47" s="18"/>
      <c r="G47" s="27" t="n">
        <v>387</v>
      </c>
      <c r="H47" s="20" t="n">
        <v>0</v>
      </c>
      <c r="I47" s="21" t="n">
        <f aca="false">G47*(1+H47)</f>
        <v>387</v>
      </c>
      <c r="J47" s="17" t="s">
        <v>81</v>
      </c>
    </row>
    <row r="48" customFormat="false" ht="27" hidden="false" customHeight="true" outlineLevel="0" collapsed="false">
      <c r="A48" s="22" t="n">
        <v>34</v>
      </c>
      <c r="B48" s="23" t="s">
        <v>26</v>
      </c>
      <c r="C48" s="22" t="s">
        <v>61</v>
      </c>
      <c r="D48" s="23" t="s">
        <v>103</v>
      </c>
      <c r="E48" s="23" t="s">
        <v>105</v>
      </c>
      <c r="F48" s="23"/>
      <c r="G48" s="28" t="n">
        <v>387</v>
      </c>
      <c r="H48" s="25" t="n">
        <v>0</v>
      </c>
      <c r="I48" s="26" t="n">
        <f aca="false">G48*(1+H48)</f>
        <v>387</v>
      </c>
      <c r="J48" s="22" t="s">
        <v>81</v>
      </c>
    </row>
    <row r="49" customFormat="false" ht="27" hidden="false" customHeight="true" outlineLevel="0" collapsed="false">
      <c r="A49" s="17" t="n">
        <v>35</v>
      </c>
      <c r="B49" s="18" t="s">
        <v>26</v>
      </c>
      <c r="C49" s="17" t="s">
        <v>61</v>
      </c>
      <c r="D49" s="18" t="s">
        <v>103</v>
      </c>
      <c r="E49" s="18" t="s">
        <v>98</v>
      </c>
      <c r="F49" s="18"/>
      <c r="G49" s="27" t="n">
        <v>129</v>
      </c>
      <c r="H49" s="20" t="n">
        <v>0</v>
      </c>
      <c r="I49" s="21" t="n">
        <f aca="false">G49*(1+H49)</f>
        <v>129</v>
      </c>
      <c r="J49" s="17" t="s">
        <v>64</v>
      </c>
    </row>
    <row r="50" customFormat="false" ht="27" hidden="false" customHeight="true" outlineLevel="0" collapsed="false">
      <c r="A50" s="22" t="n">
        <v>36</v>
      </c>
      <c r="B50" s="23" t="s">
        <v>26</v>
      </c>
      <c r="C50" s="22" t="s">
        <v>61</v>
      </c>
      <c r="D50" s="23" t="s">
        <v>103</v>
      </c>
      <c r="E50" s="23" t="s">
        <v>99</v>
      </c>
      <c r="F50" s="23"/>
      <c r="G50" s="28" t="n">
        <v>172</v>
      </c>
      <c r="H50" s="25" t="n">
        <v>0</v>
      </c>
      <c r="I50" s="26" t="n">
        <f aca="false">G50*(1+H50)</f>
        <v>172</v>
      </c>
      <c r="J50" s="22" t="s">
        <v>64</v>
      </c>
    </row>
    <row r="51" customFormat="false" ht="27" hidden="false" customHeight="true" outlineLevel="0" collapsed="false">
      <c r="A51" s="17" t="n">
        <v>37</v>
      </c>
      <c r="B51" s="18" t="s">
        <v>26</v>
      </c>
      <c r="C51" s="17" t="s">
        <v>61</v>
      </c>
      <c r="D51" s="18" t="s">
        <v>106</v>
      </c>
      <c r="E51" s="18" t="s">
        <v>94</v>
      </c>
      <c r="F51" s="18"/>
      <c r="G51" s="27" t="n">
        <v>1098</v>
      </c>
      <c r="H51" s="20" t="n">
        <v>0</v>
      </c>
      <c r="I51" s="21" t="n">
        <f aca="false">G51*(1+H51)</f>
        <v>1098</v>
      </c>
      <c r="J51" s="17" t="s">
        <v>81</v>
      </c>
    </row>
    <row r="52" customFormat="false" ht="27" hidden="false" customHeight="true" outlineLevel="0" collapsed="false">
      <c r="A52" s="22" t="n">
        <v>38</v>
      </c>
      <c r="B52" s="23" t="s">
        <v>26</v>
      </c>
      <c r="C52" s="22" t="s">
        <v>61</v>
      </c>
      <c r="D52" s="23" t="s">
        <v>106</v>
      </c>
      <c r="E52" s="23" t="s">
        <v>107</v>
      </c>
      <c r="F52" s="23"/>
      <c r="G52" s="28" t="n">
        <v>549</v>
      </c>
      <c r="H52" s="25" t="n">
        <v>0</v>
      </c>
      <c r="I52" s="26" t="n">
        <f aca="false">G52*(1+H52)</f>
        <v>549</v>
      </c>
      <c r="J52" s="22" t="s">
        <v>81</v>
      </c>
    </row>
    <row r="53" customFormat="false" ht="27" hidden="false" customHeight="true" outlineLevel="0" collapsed="false">
      <c r="A53" s="17" t="n">
        <v>39</v>
      </c>
      <c r="B53" s="18" t="s">
        <v>26</v>
      </c>
      <c r="C53" s="17" t="s">
        <v>61</v>
      </c>
      <c r="D53" s="18" t="s">
        <v>106</v>
      </c>
      <c r="E53" s="18" t="s">
        <v>96</v>
      </c>
      <c r="F53" s="18"/>
      <c r="G53" s="27" t="n">
        <v>549</v>
      </c>
      <c r="H53" s="20" t="n">
        <v>0</v>
      </c>
      <c r="I53" s="21" t="n">
        <f aca="false">G53*(1+H53)</f>
        <v>549</v>
      </c>
      <c r="J53" s="17" t="s">
        <v>81</v>
      </c>
    </row>
    <row r="54" customFormat="false" ht="27" hidden="false" customHeight="true" outlineLevel="0" collapsed="false">
      <c r="A54" s="22" t="n">
        <v>40</v>
      </c>
      <c r="B54" s="23" t="s">
        <v>26</v>
      </c>
      <c r="C54" s="22" t="s">
        <v>61</v>
      </c>
      <c r="D54" s="23" t="s">
        <v>106</v>
      </c>
      <c r="E54" s="23" t="s">
        <v>98</v>
      </c>
      <c r="F54" s="23"/>
      <c r="G54" s="28" t="n">
        <v>183</v>
      </c>
      <c r="H54" s="25" t="n">
        <v>0</v>
      </c>
      <c r="I54" s="26" t="n">
        <f aca="false">G54*(1+H54)</f>
        <v>183</v>
      </c>
      <c r="J54" s="22" t="s">
        <v>64</v>
      </c>
    </row>
    <row r="55" customFormat="false" ht="27" hidden="false" customHeight="true" outlineLevel="0" collapsed="false">
      <c r="A55" s="17" t="n">
        <v>41</v>
      </c>
      <c r="B55" s="18" t="s">
        <v>26</v>
      </c>
      <c r="C55" s="17" t="s">
        <v>61</v>
      </c>
      <c r="D55" s="18" t="s">
        <v>106</v>
      </c>
      <c r="E55" s="18" t="s">
        <v>99</v>
      </c>
      <c r="F55" s="18"/>
      <c r="G55" s="27" t="n">
        <v>244</v>
      </c>
      <c r="H55" s="20" t="n">
        <v>0</v>
      </c>
      <c r="I55" s="21" t="n">
        <f aca="false">G55*(1+H55)</f>
        <v>244</v>
      </c>
      <c r="J55" s="17" t="s">
        <v>64</v>
      </c>
    </row>
    <row r="56" customFormat="false" ht="27" hidden="false" customHeight="true" outlineLevel="0" collapsed="false">
      <c r="A56" s="22" t="n">
        <v>42</v>
      </c>
      <c r="B56" s="23" t="s">
        <v>26</v>
      </c>
      <c r="C56" s="22" t="s">
        <v>61</v>
      </c>
      <c r="D56" s="23" t="s">
        <v>108</v>
      </c>
      <c r="E56" s="23" t="s">
        <v>97</v>
      </c>
      <c r="F56" s="23"/>
      <c r="G56" s="28" t="n">
        <v>3330</v>
      </c>
      <c r="H56" s="25" t="n">
        <v>0</v>
      </c>
      <c r="I56" s="26" t="n">
        <f aca="false">G56*(1+H56)</f>
        <v>3330</v>
      </c>
      <c r="J56" s="22" t="s">
        <v>81</v>
      </c>
    </row>
    <row r="57" customFormat="false" ht="27" hidden="false" customHeight="true" outlineLevel="0" collapsed="false">
      <c r="A57" s="17" t="n">
        <v>43</v>
      </c>
      <c r="B57" s="18" t="s">
        <v>26</v>
      </c>
      <c r="C57" s="17" t="s">
        <v>61</v>
      </c>
      <c r="D57" s="18" t="s">
        <v>108</v>
      </c>
      <c r="E57" s="18" t="s">
        <v>109</v>
      </c>
      <c r="F57" s="18"/>
      <c r="G57" s="27" t="n">
        <v>1665</v>
      </c>
      <c r="H57" s="20" t="n">
        <v>0</v>
      </c>
      <c r="I57" s="21" t="n">
        <f aca="false">G57*(1+H57)</f>
        <v>1665</v>
      </c>
      <c r="J57" s="17" t="s">
        <v>81</v>
      </c>
    </row>
    <row r="58" customFormat="false" ht="27" hidden="false" customHeight="true" outlineLevel="0" collapsed="false">
      <c r="A58" s="22" t="n">
        <v>44</v>
      </c>
      <c r="B58" s="23" t="s">
        <v>26</v>
      </c>
      <c r="C58" s="22" t="s">
        <v>61</v>
      </c>
      <c r="D58" s="23" t="s">
        <v>108</v>
      </c>
      <c r="E58" s="23" t="s">
        <v>96</v>
      </c>
      <c r="F58" s="23"/>
      <c r="G58" s="28" t="n">
        <v>1665</v>
      </c>
      <c r="H58" s="25" t="n">
        <v>0</v>
      </c>
      <c r="I58" s="26" t="n">
        <f aca="false">G58*(1+H58)</f>
        <v>1665</v>
      </c>
      <c r="J58" s="22" t="s">
        <v>81</v>
      </c>
    </row>
    <row r="59" customFormat="false" ht="27" hidden="false" customHeight="true" outlineLevel="0" collapsed="false">
      <c r="A59" s="17" t="n">
        <v>45</v>
      </c>
      <c r="B59" s="18" t="s">
        <v>26</v>
      </c>
      <c r="C59" s="17" t="s">
        <v>61</v>
      </c>
      <c r="D59" s="18" t="s">
        <v>108</v>
      </c>
      <c r="E59" s="18" t="s">
        <v>98</v>
      </c>
      <c r="F59" s="18"/>
      <c r="G59" s="27" t="n">
        <v>555</v>
      </c>
      <c r="H59" s="20" t="n">
        <v>0</v>
      </c>
      <c r="I59" s="21" t="n">
        <f aca="false">G59*(1+H59)</f>
        <v>555</v>
      </c>
      <c r="J59" s="17" t="s">
        <v>64</v>
      </c>
    </row>
    <row r="60" customFormat="false" ht="27" hidden="false" customHeight="true" outlineLevel="0" collapsed="false">
      <c r="A60" s="22" t="n">
        <v>46</v>
      </c>
      <c r="B60" s="23" t="s">
        <v>26</v>
      </c>
      <c r="C60" s="22" t="s">
        <v>61</v>
      </c>
      <c r="D60" s="23" t="s">
        <v>108</v>
      </c>
      <c r="E60" s="23" t="s">
        <v>99</v>
      </c>
      <c r="F60" s="23"/>
      <c r="G60" s="28" t="n">
        <v>740</v>
      </c>
      <c r="H60" s="25" t="n">
        <v>0</v>
      </c>
      <c r="I60" s="26" t="n">
        <f aca="false">G60*(1+H60)</f>
        <v>740</v>
      </c>
      <c r="J60" s="22" t="s">
        <v>64</v>
      </c>
    </row>
    <row r="61" customFormat="false" ht="27" hidden="false" customHeight="true" outlineLevel="0" collapsed="false">
      <c r="A61" s="17" t="n">
        <v>47</v>
      </c>
      <c r="B61" s="18" t="s">
        <v>26</v>
      </c>
      <c r="C61" s="17" t="s">
        <v>61</v>
      </c>
      <c r="D61" s="18" t="s">
        <v>108</v>
      </c>
      <c r="E61" s="18" t="s">
        <v>110</v>
      </c>
      <c r="F61" s="18"/>
      <c r="G61" s="27" t="n">
        <v>185</v>
      </c>
      <c r="H61" s="20" t="n">
        <v>0</v>
      </c>
      <c r="I61" s="21" t="n">
        <f aca="false">G61*(1+H61)</f>
        <v>185</v>
      </c>
      <c r="J61" s="17" t="s">
        <v>64</v>
      </c>
    </row>
    <row r="62" customFormat="false" ht="18" hidden="false" customHeight="true" outlineLevel="0" collapsed="false">
      <c r="A62" s="22" t="n">
        <v>48</v>
      </c>
      <c r="B62" s="23" t="s">
        <v>26</v>
      </c>
      <c r="C62" s="22" t="s">
        <v>61</v>
      </c>
      <c r="D62" s="23" t="s">
        <v>111</v>
      </c>
      <c r="E62" s="23" t="s">
        <v>112</v>
      </c>
      <c r="F62" s="23"/>
      <c r="G62" s="28" t="n">
        <v>136</v>
      </c>
      <c r="H62" s="25" t="n">
        <v>0</v>
      </c>
      <c r="I62" s="26" t="n">
        <f aca="false">G62*(1+H62)</f>
        <v>136</v>
      </c>
      <c r="J62" s="22" t="s">
        <v>81</v>
      </c>
    </row>
    <row r="63" customFormat="false" ht="18" hidden="false" customHeight="true" outlineLevel="0" collapsed="false">
      <c r="A63" s="17" t="n">
        <v>49</v>
      </c>
      <c r="B63" s="18" t="s">
        <v>26</v>
      </c>
      <c r="C63" s="17" t="s">
        <v>61</v>
      </c>
      <c r="D63" s="18" t="s">
        <v>111</v>
      </c>
      <c r="E63" s="18" t="s">
        <v>113</v>
      </c>
      <c r="F63" s="18"/>
      <c r="G63" s="27" t="n">
        <v>236</v>
      </c>
      <c r="H63" s="20" t="n">
        <v>0</v>
      </c>
      <c r="I63" s="21" t="n">
        <f aca="false">G63*(1+H63)</f>
        <v>236</v>
      </c>
      <c r="J63" s="17" t="s">
        <v>81</v>
      </c>
    </row>
    <row r="64" customFormat="false" ht="18" hidden="false" customHeight="true" outlineLevel="0" collapsed="false">
      <c r="A64" s="22" t="n">
        <v>50</v>
      </c>
      <c r="B64" s="23" t="s">
        <v>26</v>
      </c>
      <c r="C64" s="22" t="s">
        <v>61</v>
      </c>
      <c r="D64" s="23" t="s">
        <v>111</v>
      </c>
      <c r="E64" s="23" t="s">
        <v>114</v>
      </c>
      <c r="F64" s="23"/>
      <c r="G64" s="28" t="n">
        <v>302</v>
      </c>
      <c r="H64" s="25" t="n">
        <v>0</v>
      </c>
      <c r="I64" s="26" t="n">
        <f aca="false">G64*(1+H64)</f>
        <v>302</v>
      </c>
      <c r="J64" s="22" t="s">
        <v>81</v>
      </c>
    </row>
    <row r="65" customFormat="false" ht="18" hidden="false" customHeight="true" outlineLevel="0" collapsed="false">
      <c r="A65" s="17" t="n">
        <v>51</v>
      </c>
      <c r="B65" s="18" t="s">
        <v>26</v>
      </c>
      <c r="C65" s="17" t="s">
        <v>61</v>
      </c>
      <c r="D65" s="18" t="s">
        <v>111</v>
      </c>
      <c r="E65" s="18" t="s">
        <v>115</v>
      </c>
      <c r="F65" s="18"/>
      <c r="G65" s="27" t="n">
        <v>183</v>
      </c>
      <c r="H65" s="20" t="n">
        <v>0</v>
      </c>
      <c r="I65" s="21" t="n">
        <f aca="false">G65*(1+H65)</f>
        <v>183</v>
      </c>
      <c r="J65" s="17" t="s">
        <v>81</v>
      </c>
    </row>
    <row r="66" customFormat="false" ht="18" hidden="false" customHeight="true" outlineLevel="0" collapsed="false">
      <c r="A66" s="22" t="n">
        <v>52</v>
      </c>
      <c r="B66" s="23" t="s">
        <v>26</v>
      </c>
      <c r="C66" s="22" t="s">
        <v>61</v>
      </c>
      <c r="D66" s="23" t="s">
        <v>111</v>
      </c>
      <c r="E66" s="23" t="s">
        <v>116</v>
      </c>
      <c r="F66" s="23"/>
      <c r="G66" s="28" t="n">
        <v>648</v>
      </c>
      <c r="H66" s="25" t="n">
        <v>0</v>
      </c>
      <c r="I66" s="26" t="n">
        <f aca="false">G66*(1+H66)</f>
        <v>648</v>
      </c>
      <c r="J66" s="22" t="s">
        <v>81</v>
      </c>
    </row>
    <row r="67" customFormat="false" ht="18" hidden="false" customHeight="true" outlineLevel="0" collapsed="false">
      <c r="A67" s="17" t="n">
        <v>53</v>
      </c>
      <c r="B67" s="18" t="s">
        <v>26</v>
      </c>
      <c r="C67" s="17" t="s">
        <v>61</v>
      </c>
      <c r="D67" s="18" t="s">
        <v>117</v>
      </c>
      <c r="E67" s="18" t="s">
        <v>118</v>
      </c>
      <c r="F67" s="18"/>
      <c r="G67" s="27" t="n">
        <v>3550</v>
      </c>
      <c r="H67" s="20" t="n">
        <v>0</v>
      </c>
      <c r="I67" s="21" t="n">
        <f aca="false">G67*(1+H67)</f>
        <v>3550</v>
      </c>
      <c r="J67" s="17" t="s">
        <v>81</v>
      </c>
    </row>
    <row r="68" customFormat="false" ht="18" hidden="false" customHeight="true" outlineLevel="0" collapsed="false">
      <c r="A68" s="22" t="n">
        <v>54</v>
      </c>
      <c r="B68" s="23" t="s">
        <v>26</v>
      </c>
      <c r="C68" s="22" t="s">
        <v>61</v>
      </c>
      <c r="D68" s="23" t="s">
        <v>117</v>
      </c>
      <c r="E68" s="23" t="s">
        <v>119</v>
      </c>
      <c r="F68" s="23"/>
      <c r="G68" s="28" t="n">
        <v>220</v>
      </c>
      <c r="H68" s="25" t="n">
        <v>0</v>
      </c>
      <c r="I68" s="26" t="n">
        <f aca="false">G68*(1+H68)</f>
        <v>220</v>
      </c>
      <c r="J68" s="22" t="s">
        <v>81</v>
      </c>
    </row>
    <row r="69" customFormat="false" ht="18" hidden="false" customHeight="true" outlineLevel="0" collapsed="false">
      <c r="A69" s="17" t="n">
        <v>55</v>
      </c>
      <c r="B69" s="18" t="s">
        <v>26</v>
      </c>
      <c r="C69" s="17" t="s">
        <v>61</v>
      </c>
      <c r="D69" s="18" t="s">
        <v>120</v>
      </c>
      <c r="E69" s="18" t="s">
        <v>121</v>
      </c>
      <c r="F69" s="18"/>
      <c r="G69" s="27" t="n">
        <v>1820</v>
      </c>
      <c r="H69" s="20" t="n">
        <v>0</v>
      </c>
      <c r="I69" s="21" t="n">
        <f aca="false">G69*(1+H69)</f>
        <v>1820</v>
      </c>
      <c r="J69" s="17" t="s">
        <v>81</v>
      </c>
    </row>
    <row r="70" customFormat="false" ht="18" hidden="false" customHeight="true" outlineLevel="0" collapsed="false">
      <c r="A70" s="22" t="n">
        <v>56</v>
      </c>
      <c r="B70" s="23" t="s">
        <v>26</v>
      </c>
      <c r="C70" s="22" t="s">
        <v>61</v>
      </c>
      <c r="D70" s="23" t="s">
        <v>122</v>
      </c>
      <c r="E70" s="23" t="s">
        <v>123</v>
      </c>
      <c r="F70" s="23"/>
      <c r="G70" s="28" t="n">
        <v>1335</v>
      </c>
      <c r="H70" s="25" t="n">
        <v>0</v>
      </c>
      <c r="I70" s="26" t="n">
        <f aca="false">G70*(1+H70)</f>
        <v>1335</v>
      </c>
      <c r="J70" s="22" t="s">
        <v>81</v>
      </c>
    </row>
    <row r="71" customFormat="false" ht="19.5" hidden="false" customHeight="true" outlineLevel="0" collapsed="false">
      <c r="A71" s="16" t="s">
        <v>124</v>
      </c>
      <c r="B71" s="16"/>
      <c r="C71" s="16"/>
      <c r="D71" s="16"/>
      <c r="E71" s="16"/>
      <c r="F71" s="16"/>
      <c r="G71" s="16"/>
      <c r="H71" s="16"/>
      <c r="I71" s="16"/>
      <c r="J71" s="16"/>
    </row>
    <row r="72" customFormat="false" ht="18" hidden="false" customHeight="true" outlineLevel="0" collapsed="false">
      <c r="A72" s="17" t="n">
        <v>57</v>
      </c>
      <c r="B72" s="18" t="s">
        <v>28</v>
      </c>
      <c r="C72" s="17" t="s">
        <v>61</v>
      </c>
      <c r="D72" s="18" t="s">
        <v>56</v>
      </c>
      <c r="E72" s="18" t="s">
        <v>125</v>
      </c>
      <c r="F72" s="18"/>
      <c r="G72" s="27" t="n">
        <v>24</v>
      </c>
      <c r="H72" s="20" t="n">
        <v>0</v>
      </c>
      <c r="I72" s="21" t="n">
        <f aca="false">G72*(1+H72)</f>
        <v>24</v>
      </c>
      <c r="J72" s="17" t="s">
        <v>81</v>
      </c>
    </row>
    <row r="73" customFormat="false" ht="18" hidden="false" customHeight="true" outlineLevel="0" collapsed="false">
      <c r="A73" s="22" t="n">
        <v>58</v>
      </c>
      <c r="B73" s="23" t="s">
        <v>28</v>
      </c>
      <c r="C73" s="22" t="s">
        <v>61</v>
      </c>
      <c r="D73" s="23" t="s">
        <v>56</v>
      </c>
      <c r="E73" s="23" t="s">
        <v>126</v>
      </c>
      <c r="F73" s="23"/>
      <c r="G73" s="28" t="n">
        <v>34</v>
      </c>
      <c r="H73" s="25" t="n">
        <v>0</v>
      </c>
      <c r="I73" s="26" t="n">
        <f aca="false">G73*(1+H73)</f>
        <v>34</v>
      </c>
      <c r="J73" s="22" t="s">
        <v>64</v>
      </c>
    </row>
    <row r="74" customFormat="false" ht="18" hidden="false" customHeight="true" outlineLevel="0" collapsed="false">
      <c r="A74" s="17" t="n">
        <v>59</v>
      </c>
      <c r="B74" s="18" t="s">
        <v>28</v>
      </c>
      <c r="C74" s="17" t="s">
        <v>61</v>
      </c>
      <c r="D74" s="18" t="s">
        <v>56</v>
      </c>
      <c r="E74" s="18" t="s">
        <v>127</v>
      </c>
      <c r="F74" s="18"/>
      <c r="G74" s="27" t="n">
        <v>124</v>
      </c>
      <c r="H74" s="20" t="n">
        <v>0</v>
      </c>
      <c r="I74" s="21" t="n">
        <f aca="false">G74*(1+H74)</f>
        <v>124</v>
      </c>
      <c r="J74" s="17" t="s">
        <v>64</v>
      </c>
    </row>
    <row r="75" customFormat="false" ht="18" hidden="false" customHeight="true" outlineLevel="0" collapsed="false">
      <c r="A75" s="22" t="n">
        <v>60</v>
      </c>
      <c r="B75" s="23" t="s">
        <v>28</v>
      </c>
      <c r="C75" s="22" t="s">
        <v>61</v>
      </c>
      <c r="D75" s="23" t="s">
        <v>56</v>
      </c>
      <c r="E75" s="23" t="s">
        <v>128</v>
      </c>
      <c r="F75" s="23"/>
      <c r="G75" s="28" t="n">
        <v>1</v>
      </c>
      <c r="H75" s="25" t="n">
        <v>0</v>
      </c>
      <c r="I75" s="26" t="n">
        <f aca="false">G75*(1+H75)</f>
        <v>1</v>
      </c>
      <c r="J75" s="22" t="s">
        <v>88</v>
      </c>
    </row>
    <row r="76" customFormat="false" ht="18" hidden="false" customHeight="true" outlineLevel="0" collapsed="false">
      <c r="A76" s="17" t="n">
        <v>61</v>
      </c>
      <c r="B76" s="18" t="s">
        <v>28</v>
      </c>
      <c r="C76" s="17" t="s">
        <v>61</v>
      </c>
      <c r="D76" s="18" t="s">
        <v>56</v>
      </c>
      <c r="E76" s="18" t="s">
        <v>129</v>
      </c>
      <c r="F76" s="18"/>
      <c r="G76" s="27" t="n">
        <v>1</v>
      </c>
      <c r="H76" s="20" t="n">
        <v>0</v>
      </c>
      <c r="I76" s="21" t="n">
        <f aca="false">G76*(1+H76)</f>
        <v>1</v>
      </c>
      <c r="J76" s="17" t="s">
        <v>88</v>
      </c>
    </row>
    <row r="77" customFormat="false" ht="18" hidden="false" customHeight="true" outlineLevel="0" collapsed="false">
      <c r="A77" s="22" t="n">
        <v>62</v>
      </c>
      <c r="B77" s="23" t="s">
        <v>28</v>
      </c>
      <c r="C77" s="22" t="s">
        <v>61</v>
      </c>
      <c r="D77" s="23" t="s">
        <v>56</v>
      </c>
      <c r="E77" s="23" t="s">
        <v>130</v>
      </c>
      <c r="F77" s="23"/>
      <c r="G77" s="28" t="n">
        <v>31</v>
      </c>
      <c r="H77" s="25" t="n">
        <v>0</v>
      </c>
      <c r="I77" s="26" t="n">
        <f aca="false">G77*(1+H77)</f>
        <v>31</v>
      </c>
      <c r="J77" s="22" t="s">
        <v>64</v>
      </c>
    </row>
    <row r="78" customFormat="false" ht="19.5" hidden="false" customHeight="true" outlineLevel="0" collapsed="false">
      <c r="A78" s="16" t="s">
        <v>131</v>
      </c>
      <c r="B78" s="16"/>
      <c r="C78" s="16"/>
      <c r="D78" s="16"/>
      <c r="E78" s="16"/>
      <c r="F78" s="16"/>
      <c r="G78" s="16"/>
      <c r="H78" s="16"/>
      <c r="I78" s="16"/>
      <c r="J78" s="16"/>
    </row>
    <row r="79" customFormat="false" ht="18" hidden="false" customHeight="true" outlineLevel="0" collapsed="false">
      <c r="A79" s="17" t="n">
        <v>63</v>
      </c>
      <c r="B79" s="18" t="s">
        <v>30</v>
      </c>
      <c r="C79" s="17" t="s">
        <v>61</v>
      </c>
      <c r="D79" s="18" t="s">
        <v>56</v>
      </c>
      <c r="E79" s="18" t="s">
        <v>132</v>
      </c>
      <c r="F79" s="18"/>
      <c r="G79" s="27" t="n">
        <v>1300</v>
      </c>
      <c r="H79" s="20" t="n">
        <v>0</v>
      </c>
      <c r="I79" s="21" t="n">
        <f aca="false">G79*(1+H79)</f>
        <v>1300</v>
      </c>
      <c r="J79" s="17" t="s">
        <v>81</v>
      </c>
    </row>
    <row r="80" customFormat="false" ht="18" hidden="false" customHeight="true" outlineLevel="0" collapsed="false">
      <c r="A80" s="22" t="n">
        <v>64</v>
      </c>
      <c r="B80" s="23" t="s">
        <v>30</v>
      </c>
      <c r="C80" s="22" t="s">
        <v>61</v>
      </c>
      <c r="D80" s="23" t="s">
        <v>31</v>
      </c>
      <c r="E80" s="23" t="s">
        <v>133</v>
      </c>
      <c r="F80" s="23"/>
      <c r="G80" s="28" t="n">
        <v>2</v>
      </c>
      <c r="H80" s="25" t="n">
        <v>0</v>
      </c>
      <c r="I80" s="26" t="n">
        <f aca="false">G80*(1+H80)</f>
        <v>2</v>
      </c>
      <c r="J80" s="22" t="s">
        <v>88</v>
      </c>
    </row>
    <row r="81" customFormat="false" ht="18" hidden="false" customHeight="true" outlineLevel="0" collapsed="false">
      <c r="A81" s="17" t="n">
        <v>65</v>
      </c>
      <c r="B81" s="18" t="s">
        <v>30</v>
      </c>
      <c r="C81" s="17" t="s">
        <v>61</v>
      </c>
      <c r="D81" s="18" t="s">
        <v>31</v>
      </c>
      <c r="E81" s="18" t="s">
        <v>134</v>
      </c>
      <c r="F81" s="18"/>
      <c r="G81" s="27" t="n">
        <v>3</v>
      </c>
      <c r="H81" s="20" t="n">
        <v>0</v>
      </c>
      <c r="I81" s="21" t="n">
        <f aca="false">G81*(1+H81)</f>
        <v>3</v>
      </c>
      <c r="J81" s="17" t="s">
        <v>88</v>
      </c>
    </row>
    <row r="82" customFormat="false" ht="18" hidden="false" customHeight="true" outlineLevel="0" collapsed="false">
      <c r="A82" s="22" t="n">
        <v>66</v>
      </c>
      <c r="B82" s="23" t="s">
        <v>30</v>
      </c>
      <c r="C82" s="22" t="s">
        <v>61</v>
      </c>
      <c r="D82" s="23" t="s">
        <v>31</v>
      </c>
      <c r="E82" s="23" t="s">
        <v>135</v>
      </c>
      <c r="F82" s="23"/>
      <c r="G82" s="28" t="n">
        <v>2</v>
      </c>
      <c r="H82" s="25" t="n">
        <v>0</v>
      </c>
      <c r="I82" s="26" t="n">
        <f aca="false">G82*(1+H82)</f>
        <v>2</v>
      </c>
      <c r="J82" s="22" t="s">
        <v>88</v>
      </c>
    </row>
    <row r="83" customFormat="false" ht="19.5" hidden="false" customHeight="true" outlineLevel="0" collapsed="false">
      <c r="A83" s="16" t="s">
        <v>32</v>
      </c>
      <c r="B83" s="16"/>
      <c r="C83" s="16"/>
      <c r="D83" s="16"/>
      <c r="E83" s="16"/>
      <c r="F83" s="16"/>
      <c r="G83" s="16"/>
      <c r="H83" s="16"/>
      <c r="I83" s="16"/>
      <c r="J83" s="16"/>
    </row>
    <row r="84" customFormat="false" ht="18" hidden="false" customHeight="true" outlineLevel="0" collapsed="false">
      <c r="A84" s="17" t="n">
        <v>67</v>
      </c>
      <c r="B84" s="18" t="s">
        <v>32</v>
      </c>
      <c r="C84" s="17" t="s">
        <v>61</v>
      </c>
      <c r="D84" s="18" t="s">
        <v>56</v>
      </c>
      <c r="E84" s="18" t="s">
        <v>136</v>
      </c>
      <c r="F84" s="18"/>
      <c r="G84" s="27" t="n">
        <v>1300</v>
      </c>
      <c r="H84" s="20" t="n">
        <v>0</v>
      </c>
      <c r="I84" s="21" t="n">
        <f aca="false">G84*(1+H84)</f>
        <v>1300</v>
      </c>
      <c r="J84" s="17" t="s">
        <v>81</v>
      </c>
    </row>
    <row r="85" customFormat="false" ht="19.5" hidden="false" customHeight="true" outlineLevel="0" collapsed="false">
      <c r="A85" s="16" t="s">
        <v>137</v>
      </c>
      <c r="B85" s="16"/>
      <c r="C85" s="16"/>
      <c r="D85" s="16"/>
      <c r="E85" s="16"/>
      <c r="F85" s="16"/>
      <c r="G85" s="16"/>
      <c r="H85" s="16"/>
      <c r="I85" s="16"/>
      <c r="J85" s="16"/>
    </row>
    <row r="86" customFormat="false" ht="18" hidden="false" customHeight="true" outlineLevel="0" collapsed="false">
      <c r="A86" s="22" t="n">
        <v>68</v>
      </c>
      <c r="B86" s="23" t="s">
        <v>34</v>
      </c>
      <c r="C86" s="22" t="s">
        <v>61</v>
      </c>
      <c r="D86" s="23" t="s">
        <v>56</v>
      </c>
      <c r="E86" s="23" t="s">
        <v>35</v>
      </c>
      <c r="F86" s="23"/>
      <c r="G86" s="28" t="n">
        <v>1300</v>
      </c>
      <c r="H86" s="25" t="n">
        <v>0</v>
      </c>
      <c r="I86" s="26" t="n">
        <f aca="false">G86*(1+H86)</f>
        <v>1300</v>
      </c>
      <c r="J86" s="22" t="s">
        <v>81</v>
      </c>
    </row>
    <row r="88" customFormat="false" ht="25.5" hidden="false" customHeight="true" outlineLevel="0" collapsed="false">
      <c r="A88" s="29" t="s">
        <v>138</v>
      </c>
      <c r="B88" s="29"/>
      <c r="C88" s="29"/>
      <c r="D88" s="29"/>
      <c r="E88" s="29"/>
      <c r="F88" s="29"/>
      <c r="G88" s="29"/>
      <c r="H88" s="29"/>
      <c r="I88" s="29"/>
      <c r="J88" s="29"/>
    </row>
  </sheetData>
  <autoFilter ref="A9:J86"/>
  <mergeCells count="19">
    <mergeCell ref="A1:J1"/>
    <mergeCell ref="A2:J2"/>
    <mergeCell ref="A4:J4"/>
    <mergeCell ref="A5:B5"/>
    <mergeCell ref="C5:H5"/>
    <mergeCell ref="A6:B6"/>
    <mergeCell ref="C6:H6"/>
    <mergeCell ref="A7:B7"/>
    <mergeCell ref="C7:H7"/>
    <mergeCell ref="A10:J10"/>
    <mergeCell ref="A13:J13"/>
    <mergeCell ref="A22:J22"/>
    <mergeCell ref="A27:J27"/>
    <mergeCell ref="A31:J31"/>
    <mergeCell ref="A71:J71"/>
    <mergeCell ref="A78:J78"/>
    <mergeCell ref="A83:J83"/>
    <mergeCell ref="A85:J85"/>
    <mergeCell ref="A88:J8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2026-10-16T12:15:30Z</dcterms:created>
  <dc:creator>ABLE Estimating</dc:creator>
  <dc:description/>
  <dc:language>en-US</dc:language>
  <cp:lastModifiedBy>ABLE Estimating</cp:lastModifiedBy>
  <dcterms:modified xsi:type="dcterms:W3CDTF">2026-11-01T17:58:27Z</dcterms:modified>
  <cp:revision>0</cp:revision>
  <dc:subject/>
  <dc:title>Residential Renovation &amp; Second-Floor Addition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